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5600" windowHeight="11700" activeTab="0"/>
  </bookViews>
  <sheets>
    <sheet name="стр.1" sheetId="1" r:id="rId1"/>
    <sheet name="стр.2,3" sheetId="2" r:id="rId2"/>
    <sheet name="стр.4,5 (2019)" sheetId="3" r:id="rId3"/>
    <sheet name="стр.4,5 (2020)" sheetId="4" r:id="rId4"/>
    <sheet name="стр.4,5 (2021)" sheetId="5" r:id="rId5"/>
    <sheet name="стр.6" sheetId="6" r:id="rId6"/>
    <sheet name="стр.7" sheetId="7" r:id="rId7"/>
  </sheets>
  <definedNames>
    <definedName name="_xlnm.Print_Titles" localSheetId="2">'стр.4,5 (2019)'!$4:$8</definedName>
    <definedName name="_xlnm.Print_Titles" localSheetId="3">'стр.4,5 (2020)'!$4:$8</definedName>
    <definedName name="_xlnm.Print_Titles" localSheetId="4">'стр.4,5 (2021)'!$4:$8</definedName>
    <definedName name="_xlnm.Print_Area" localSheetId="0">'стр.1'!$A$1:$DA$38</definedName>
    <definedName name="_xlnm.Print_Area" localSheetId="2">'стр.4,5 (2019)'!$A$1:$EG$58</definedName>
    <definedName name="_xlnm.Print_Area" localSheetId="3">'стр.4,5 (2020)'!$A$1:$EG$58</definedName>
    <definedName name="_xlnm.Print_Area" localSheetId="4">'стр.4,5 (2021)'!$A$1:$EG$58</definedName>
    <definedName name="_xlnm.Print_Area" localSheetId="6">'стр.7'!$A$1:$DL$34</definedName>
  </definedNames>
  <calcPr fullCalcOnLoad="1"/>
</workbook>
</file>

<file path=xl/sharedStrings.xml><?xml version="1.0" encoding="utf-8"?>
<sst xmlns="http://schemas.openxmlformats.org/spreadsheetml/2006/main" count="709" uniqueCount="279">
  <si>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</si>
  <si>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</si>
  <si>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</si>
  <si>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</si>
  <si>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</si>
  <si>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</si>
  <si>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</si>
  <si>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</si>
  <si>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</si>
  <si>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</si>
  <si>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Приложение</t>
  </si>
  <si>
    <t>Всего</t>
  </si>
  <si>
    <t>Исполнитель</t>
  </si>
  <si>
    <t>Форма</t>
  </si>
  <si>
    <t>(должность лица, утверждающего документ)</t>
  </si>
  <si>
    <t>М.П.</t>
  </si>
  <si>
    <t>Дата предыдущего утвержденного плана</t>
  </si>
  <si>
    <t>ИНН</t>
  </si>
  <si>
    <t>КПП</t>
  </si>
  <si>
    <t>единица измерения по ОКЕИ</t>
  </si>
  <si>
    <t>(адрес фактического местонахождения учреждения (подразделения))</t>
  </si>
  <si>
    <t>Субсидия на выполнение государст-венного задания</t>
  </si>
  <si>
    <t>Целевые субсидии (субсидии на иные цели)</t>
  </si>
  <si>
    <t>Бюджетные инвестиции</t>
  </si>
  <si>
    <t>130</t>
  </si>
  <si>
    <t>120</t>
  </si>
  <si>
    <t>140</t>
  </si>
  <si>
    <t>180</t>
  </si>
  <si>
    <t>410</t>
  </si>
  <si>
    <t>420</t>
  </si>
  <si>
    <t>200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</si>
  <si>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</si>
  <si>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</si>
  <si>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</si>
  <si>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</si>
  <si>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</si>
  <si>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</si>
  <si>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</si>
  <si>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</si>
  <si>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</si>
  <si>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231</t>
  </si>
  <si>
    <t>240</t>
  </si>
  <si>
    <t>241</t>
  </si>
  <si>
    <t>242</t>
  </si>
  <si>
    <t>300</t>
  </si>
  <si>
    <t>310</t>
  </si>
  <si>
    <t>320</t>
  </si>
  <si>
    <t>340</t>
  </si>
  <si>
    <t>500</t>
  </si>
  <si>
    <t>Тел.</t>
  </si>
  <si>
    <t>Коды</t>
  </si>
  <si>
    <t>(наименование учреждения (подразделения))</t>
  </si>
  <si>
    <t>Средства 
от принося-щей доход деятельности</t>
  </si>
  <si>
    <t>Код УБП</t>
  </si>
  <si>
    <t xml:space="preserve">на </t>
  </si>
  <si>
    <t>Наименование показателя</t>
  </si>
  <si>
    <t>2</t>
  </si>
  <si>
    <t>3</t>
  </si>
  <si>
    <t>Поступления от доходов, всего:</t>
  </si>
  <si>
    <t>100</t>
  </si>
  <si>
    <t>110</t>
  </si>
  <si>
    <t>из них:</t>
  </si>
  <si>
    <t>111</t>
  </si>
  <si>
    <t>112</t>
  </si>
  <si>
    <t>150</t>
  </si>
  <si>
    <t>Выплаты по расходам, всего:</t>
  </si>
  <si>
    <t>232</t>
  </si>
  <si>
    <t>Поступление финансовых активов, всего</t>
  </si>
  <si>
    <t>321</t>
  </si>
  <si>
    <t>Выбытие финансовых активов, всего</t>
  </si>
  <si>
    <t>400</t>
  </si>
  <si>
    <t>Остаток средств на начало года</t>
  </si>
  <si>
    <t>Остаток средств на конец года</t>
  </si>
  <si>
    <t>600</t>
  </si>
  <si>
    <t>Объем финансового обеспечения, руб.
(с точностью до двух знаков после запятой - 0,00)</t>
  </si>
  <si>
    <t>Код строки</t>
  </si>
  <si>
    <t>Сумма (руб. с точностью до двух знаков
после запятой - 0,00)</t>
  </si>
  <si>
    <t>010</t>
  </si>
  <si>
    <t>020</t>
  </si>
  <si>
    <t>Поступление</t>
  </si>
  <si>
    <t>030</t>
  </si>
  <si>
    <t>Выбытие</t>
  </si>
  <si>
    <t>040</t>
  </si>
  <si>
    <t>IV.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</si>
  <si>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</si>
  <si>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</si>
  <si>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(уполномоченное лицо)</t>
  </si>
  <si>
    <t>119</t>
  </si>
  <si>
    <t>851</t>
  </si>
  <si>
    <t>852</t>
  </si>
  <si>
    <t>234</t>
  </si>
  <si>
    <t>853</t>
  </si>
  <si>
    <t>244</t>
  </si>
  <si>
    <t>360</t>
  </si>
  <si>
    <t>1) оплата труда</t>
  </si>
  <si>
    <t>2) прочие выплаты</t>
  </si>
  <si>
    <t>3) начисления по выплате по оплате труда</t>
  </si>
  <si>
    <t>4)</t>
  </si>
  <si>
    <t>1. Доходы от собственности (аренда)</t>
  </si>
  <si>
    <t>2. Доходы от оказания услуг, работ</t>
  </si>
  <si>
    <t>3. Доходы от штрафов, пеней, иных сумм принудительного изъятия</t>
  </si>
  <si>
    <t>4. Иные субсидии, предоставленные из бюджета</t>
  </si>
  <si>
    <t>6.</t>
  </si>
  <si>
    <t>1. На выплаты персоналу, всего:</t>
  </si>
  <si>
    <t>2. Социальные и иные выплаты населению, всего</t>
  </si>
  <si>
    <t>1) пособие по социальной помощи населению</t>
  </si>
  <si>
    <t>2) прочие расходы</t>
  </si>
  <si>
    <t>3) пособие по социальной помощи населению</t>
  </si>
  <si>
    <t>3. Уплата налогов, сборов и иных платежей, всего</t>
  </si>
  <si>
    <t>1) прочие расходы</t>
  </si>
  <si>
    <t>3) прочие расходы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</si>
  <si>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</si>
  <si>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</si>
  <si>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</si>
  <si>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</si>
  <si>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</si>
  <si>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</si>
  <si>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</si>
  <si>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243</t>
  </si>
  <si>
    <t>245</t>
  </si>
  <si>
    <t>246</t>
  </si>
  <si>
    <t>247</t>
  </si>
  <si>
    <t>8) увеличение стоимости основных средств</t>
  </si>
  <si>
    <t>9) увеличение стоимости материальных запасов</t>
  </si>
  <si>
    <t>248</t>
  </si>
  <si>
    <t>249</t>
  </si>
  <si>
    <t>1. Увеличение остатков средств</t>
  </si>
  <si>
    <t>10)</t>
  </si>
  <si>
    <t>2. Прочие поступления</t>
  </si>
  <si>
    <t>7. Остаток средств на начало года</t>
  </si>
  <si>
    <t>8. Остаток средств на конец года</t>
  </si>
  <si>
    <t>1. Уменьшение остатков средств</t>
  </si>
  <si>
    <t>2. Прочие выбытия</t>
  </si>
  <si>
    <t>Код
стро-ки</t>
  </si>
  <si>
    <t>Код
по бюд-жетной класси-фикации Россий-ской Федера-ции</t>
  </si>
  <si>
    <t>(подразделения)</t>
  </si>
  <si>
    <t>4. Расходы на закупку товаров, работ, услуг, всего</t>
  </si>
  <si>
    <t>Объем бюджет ных инвестиций (в части переданных полномочий муниципального заказчика в соответствии с Бюджетн6ым Кодексом Российской Федерации), всего:</t>
  </si>
  <si>
    <t xml:space="preserve">к Порядку составления и утверждения
плана финансово-хозяйственной деятельности
муниципальных бюджетных и автономных учреждений городского округа "Город Волжск"
</t>
  </si>
  <si>
    <t xml:space="preserve">            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(Подразделением)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деятельности).</t>
  </si>
  <si>
    <t>Руководитель муниципального учреждения (подразделения)</t>
  </si>
  <si>
    <t>Главный бухгалтер муниципального учреждения</t>
  </si>
  <si>
    <t>II. Показатели по поступлениям и выплатам учреждения (подразделения)</t>
  </si>
  <si>
    <t>III. Сведения о средствах, поступающих во временное распоряжение
учреждения (подразделения)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</si>
  <si>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</si>
  <si>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</si>
  <si>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</si>
  <si>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</si>
  <si>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</si>
  <si>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</si>
  <si>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</si>
  <si>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</si>
  <si>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</si>
  <si>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</si>
  <si>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II.I Показатели выплат по расходам</t>
  </si>
  <si>
    <t>I. Сведения о деятельности муниципального учреждения (подразделения)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</si>
  <si>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  (подразделения):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</si>
  <si>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 (подразделения):</t>
    </r>
  </si>
  <si>
    <t>1.</t>
  </si>
  <si>
    <t>2.</t>
  </si>
  <si>
    <t>из них :</t>
  </si>
  <si>
    <t xml:space="preserve">           1.5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имущества.</t>
  </si>
  <si>
    <t>I. Показатели финансового состояния Учреждения (Подразделения)</t>
  </si>
  <si>
    <t>№ п/п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</si>
  <si>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</si>
  <si>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</si>
  <si>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</si>
  <si>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</si>
  <si>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</si>
  <si>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</si>
  <si>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</si>
  <si>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</si>
  <si>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</si>
  <si>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</si>
  <si>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</si>
  <si>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</si>
  <si>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</si>
  <si>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2.2.1</t>
  </si>
  <si>
    <t>2.2.2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</si>
  <si>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</si>
  <si>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</si>
  <si>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</si>
  <si>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 бюджета, всего: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</si>
  <si>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</si>
  <si>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</si>
  <si>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</si>
  <si>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</si>
  <si>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</si>
  <si>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</si>
  <si>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</si>
  <si>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</si>
  <si>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</si>
  <si>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</si>
  <si>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</si>
  <si>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</si>
  <si>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</si>
  <si>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</si>
  <si>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</si>
  <si>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</si>
  <si>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</si>
  <si>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</si>
  <si>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</si>
  <si>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</si>
  <si>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</si>
  <si>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</si>
  <si>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</si>
  <si>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</si>
  <si>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</si>
  <si>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</si>
  <si>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</si>
  <si>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III. Обязательства, всего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</si>
  <si>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</si>
  <si>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</si>
  <si>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</si>
  <si>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</si>
  <si>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</si>
  <si>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</si>
  <si>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</si>
  <si>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</si>
  <si>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</si>
  <si>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</si>
  <si>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</si>
  <si>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</si>
  <si>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</si>
  <si>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</si>
  <si>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</si>
  <si>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</si>
  <si>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</si>
  <si>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</si>
  <si>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</si>
  <si>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</si>
  <si>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</si>
  <si>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</si>
  <si>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</si>
  <si>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</si>
  <si>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</si>
  <si>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</si>
  <si>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</si>
  <si>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</si>
  <si>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</si>
  <si>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</si>
  <si>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</si>
  <si>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Муниципальное дошкольное образовательное учреждение "Детский сад № 16 "Аленка" г. Волжска Республики Марий Эл</t>
  </si>
  <si>
    <t>Республика Марий Эл, г.Волжск, ул.Дружбы, 12</t>
  </si>
  <si>
    <t>48309451</t>
  </si>
  <si>
    <t>1216008484</t>
  </si>
  <si>
    <t>121601001</t>
  </si>
  <si>
    <t>383</t>
  </si>
  <si>
    <t>образовательная деятельность по образовательным программам дошкольного образования, присмотр и уход за детьми</t>
  </si>
  <si>
    <t>Формирование общей культуры, развитие физических, интеллектуальных, нравственных, эстетческих и личностных качеств, формирование предпосылок учебной деятельности, сохранение и укрепление здоровья детей дошкольного возраста.</t>
  </si>
  <si>
    <t>обучение за счет средств физических и (или) юридических лиц по направлениям: обучение хореографии и танцам; обучение иностранному языку; обучение детей ручному труду; художественно-эстетическое развитие; услуги логопеда. Приобретение и реализация имущественных и неимущественных прав, участие в хозяйственных обществах.</t>
  </si>
  <si>
    <t>1 января</t>
  </si>
  <si>
    <t>Степанова Н.В.</t>
  </si>
  <si>
    <t>Веселова Е.А.</t>
  </si>
  <si>
    <r>
      <t xml:space="preserve"> </t>
    </r>
    <r>
      <rPr>
        <sz val="11"/>
        <rFont val="Times New Roman"/>
        <family val="1"/>
      </rPr>
      <t xml:space="preserve">____1.3._Перечень услуг (работ), относящихся в соответствии с уставом (положением подразделения) к основным видам деятельности организации (подразделения), предоставление которых для физических и юридических лиц осуществляется, </t>
    </r>
    <r>
      <rPr>
        <b/>
        <sz val="11"/>
        <rFont val="Times New Roman"/>
        <family val="1"/>
      </rPr>
      <t>в том числе за плату</t>
    </r>
    <r>
      <rPr>
        <sz val="11"/>
        <rFont val="Times New Roman"/>
        <family val="1"/>
      </rPr>
      <t>:</t>
    </r>
  </si>
  <si>
    <t>Сумма,
 руб.</t>
  </si>
  <si>
    <t>5. Прочие доходы (спонсорская, благотворительная помощь)</t>
  </si>
  <si>
    <t>1. Закупка товаров, работ, услуг</t>
  </si>
  <si>
    <t>8(83631)4-69-96</t>
  </si>
  <si>
    <t>4) прочие расходы</t>
  </si>
  <si>
    <t>235</t>
  </si>
  <si>
    <t>831</t>
  </si>
  <si>
    <t>У9112</t>
  </si>
  <si>
    <t>Руководитель Муниципального учреждения "Отдел образования" гороского округа "Город Волжск"</t>
  </si>
  <si>
    <t>Белов Ю.В.</t>
  </si>
  <si>
    <t>на 2019 год и на плановый период 2020 и 2021 годов</t>
  </si>
  <si>
    <t>января</t>
  </si>
  <si>
    <t>19</t>
  </si>
  <si>
    <t>01 января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</si>
  <si>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</si>
  <si>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</si>
  <si>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</si>
  <si>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на  1 января   2019 г.</t>
  </si>
  <si>
    <t>Попова О.Н.</t>
  </si>
  <si>
    <t>24</t>
  </si>
  <si>
    <t>20</t>
  </si>
  <si>
    <t>4) ден.компенс.персоналу</t>
  </si>
  <si>
    <t>266</t>
  </si>
  <si>
    <t>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</si>
</sst>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0"/>
    </font>
    <font>
      <sz val="8"/>
      <color indexed="9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Arial Cyr"/>
      <family val="0"/>
    </font>
    <font>
      <u val="single"/>
      <sz val="14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justify"/>
    </xf>
    <xf numFmtId="0" fontId="1" fillId="33" borderId="0" xfId="0" applyFont="1" applyFill="1" applyAlignment="1">
      <alignment horizontal="left" vertical="top"/>
    </xf>
    <xf numFmtId="0" fontId="12" fillId="33" borderId="0" xfId="0" applyFont="1" applyFill="1" applyAlignment="1">
      <alignment horizontal="justify" vertical="top" wrapText="1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9" fillId="33" borderId="12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left"/>
    </xf>
    <xf numFmtId="0" fontId="0" fillId="33" borderId="0" xfId="0" applyFill="1" applyBorder="1" applyAlignment="1">
      <alignment vertical="top" wrapText="1"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distributed"/>
    </xf>
    <xf numFmtId="0" fontId="2" fillId="33" borderId="16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 vertical="distributed"/>
    </xf>
    <xf numFmtId="0" fontId="1" fillId="33" borderId="1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vertical="top"/>
    </xf>
    <xf numFmtId="49" fontId="1" fillId="33" borderId="15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justify" vertical="top" wrapText="1"/>
    </xf>
    <xf numFmtId="0" fontId="1" fillId="33" borderId="0" xfId="0" applyFont="1" applyFill="1" applyAlignment="1">
      <alignment horizontal="justify" vertical="top" wrapText="1"/>
    </xf>
    <xf numFmtId="0" fontId="8" fillId="33" borderId="0" xfId="0" applyFont="1" applyFill="1" applyBorder="1" applyAlignment="1">
      <alignment horizontal="justify" vertical="top" wrapText="1"/>
    </xf>
    <xf numFmtId="14" fontId="1" fillId="33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distributed" wrapText="1"/>
    </xf>
    <xf numFmtId="49" fontId="1" fillId="33" borderId="15" xfId="0" applyNumberFormat="1" applyFont="1" applyFill="1" applyBorder="1" applyAlignment="1">
      <alignment horizontal="center" vertical="distributed" wrapText="1"/>
    </xf>
    <xf numFmtId="0" fontId="2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2" fontId="8" fillId="0" borderId="12" xfId="0" applyNumberFormat="1" applyFont="1" applyFill="1" applyBorder="1" applyAlignment="1">
      <alignment horizontal="center" vertical="top"/>
    </xf>
    <xf numFmtId="2" fontId="8" fillId="0" borderId="13" xfId="0" applyNumberFormat="1" applyFont="1" applyFill="1" applyBorder="1" applyAlignment="1">
      <alignment horizontal="center" vertical="top"/>
    </xf>
    <xf numFmtId="2" fontId="8" fillId="0" borderId="14" xfId="0" applyNumberFormat="1" applyFont="1" applyFill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 indent="2"/>
    </xf>
    <xf numFmtId="0" fontId="8" fillId="0" borderId="14" xfId="0" applyFont="1" applyBorder="1" applyAlignment="1">
      <alignment horizontal="left" vertical="top" wrapText="1" indent="2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9" fontId="9" fillId="33" borderId="15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indent="1"/>
    </xf>
    <xf numFmtId="0" fontId="8" fillId="33" borderId="14" xfId="0" applyFont="1" applyFill="1" applyBorder="1" applyAlignment="1">
      <alignment horizontal="left" vertical="center" indent="1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9" fillId="33" borderId="15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left" vertical="center" wrapText="1" indent="1"/>
    </xf>
    <xf numFmtId="0" fontId="8" fillId="33" borderId="14" xfId="0" applyFont="1" applyFill="1" applyBorder="1" applyAlignment="1">
      <alignment horizontal="left" vertical="center" wrapText="1" indent="1"/>
    </xf>
    <xf numFmtId="0" fontId="9" fillId="33" borderId="12" xfId="0" applyNumberFormat="1" applyFont="1" applyFill="1" applyBorder="1" applyAlignment="1">
      <alignment horizontal="center" vertical="top"/>
    </xf>
    <xf numFmtId="0" fontId="9" fillId="33" borderId="13" xfId="0" applyNumberFormat="1" applyFont="1" applyFill="1" applyBorder="1" applyAlignment="1">
      <alignment horizontal="center" vertical="top"/>
    </xf>
    <xf numFmtId="0" fontId="9" fillId="33" borderId="14" xfId="0" applyNumberFormat="1" applyFont="1" applyFill="1" applyBorder="1" applyAlignment="1">
      <alignment horizontal="center" vertical="top"/>
    </xf>
    <xf numFmtId="0" fontId="10" fillId="33" borderId="14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4" fillId="0" borderId="10" xfId="42" applyFont="1" applyBorder="1" applyAlignment="1" applyProtection="1">
      <alignment horizontal="center" vertical="top" wrapText="1"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49" fontId="2" fillId="33" borderId="15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top"/>
    </xf>
    <xf numFmtId="2" fontId="8" fillId="33" borderId="12" xfId="0" applyNumberFormat="1" applyFont="1" applyFill="1" applyBorder="1" applyAlignment="1">
      <alignment horizontal="center" vertical="top"/>
    </xf>
    <xf numFmtId="2" fontId="8" fillId="33" borderId="13" xfId="0" applyNumberFormat="1" applyFont="1" applyFill="1" applyBorder="1" applyAlignment="1">
      <alignment horizontal="center" vertical="top"/>
    </xf>
    <xf numFmtId="2" fontId="8" fillId="33" borderId="14" xfId="0" applyNumberFormat="1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/>
    </xf>
    <xf numFmtId="49" fontId="8" fillId="33" borderId="13" xfId="0" applyNumberFormat="1" applyFont="1" applyFill="1" applyBorder="1" applyAlignment="1">
      <alignment horizontal="center" vertical="top"/>
    </xf>
    <xf numFmtId="49" fontId="8" fillId="33" borderId="14" xfId="0" applyNumberFormat="1" applyFont="1" applyFill="1" applyBorder="1" applyAlignment="1">
      <alignment horizontal="center" vertical="top"/>
    </xf>
    <xf numFmtId="49" fontId="0" fillId="33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 wrapText="1"/>
    </xf>
    <xf numFmtId="2" fontId="0" fillId="33" borderId="14" xfId="0" applyNumberForma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top"/>
    </xf>
    <xf numFmtId="0" fontId="8" fillId="33" borderId="13" xfId="0" applyNumberFormat="1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 horizontal="left" vertical="top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ED9A6378D5B1E1273F9CE30E7D8B87858BF8291BFF1D915FAF880D11900kAJ" TargetMode="External" /><Relationship Id="rId2" Type="http://schemas.openxmlformats.org/officeDocument/2006/relationships/hyperlink" Target="consultantplus://offline/ref=1ED9A6378D5B1E1273F9CE30E7D8B87858BE8790B8F7D915FAF880D11900kAJ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9"/>
  <sheetViews>
    <sheetView tabSelected="1" view="pageBreakPreview" zoomScaleSheetLayoutView="100" zoomScalePageLayoutView="0" workbookViewId="0" topLeftCell="A1">
      <selection activeCell="BK11" sqref="BK11:BN11"/>
    </sheetView>
  </sheetViews>
  <sheetFormatPr defaultColWidth="0.875" defaultRowHeight="12.75"/>
  <cols>
    <col min="1" max="105" width="0.875" style="23" customWidth="1"/>
    <col min="106" max="16384" width="0.875" style="23" customWidth="1"/>
  </cols>
  <sheetData>
    <row r="1" spans="57:105" s="22" customFormat="1" ht="11.25" customHeight="1">
      <c r="BE1" s="67" t="s">
        <v>10</v>
      </c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</row>
    <row r="2" spans="57:105" s="22" customFormat="1" ht="63" customHeight="1">
      <c r="BE2" s="80" t="s">
        <v>138</v>
      </c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</row>
    <row r="3" ht="9" customHeight="1">
      <c r="DA3" s="24"/>
    </row>
    <row r="4" ht="13.5">
      <c r="DA4" s="24" t="s">
        <v>13</v>
      </c>
    </row>
    <row r="5" ht="9.75" customHeight="1">
      <c r="DA5" s="24"/>
    </row>
    <row r="6" spans="57:105" ht="13.5">
      <c r="BE6" s="75" t="s">
        <v>6</v>
      </c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</row>
    <row r="7" spans="57:105" ht="25.5" customHeight="1">
      <c r="BE7" s="76" t="s">
        <v>263</v>
      </c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</row>
    <row r="8" spans="57:105" s="22" customFormat="1" ht="12" customHeight="1">
      <c r="BE8" s="73" t="s">
        <v>14</v>
      </c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</row>
    <row r="9" spans="55:105" ht="13.5">
      <c r="BC9" s="23" t="s">
        <v>15</v>
      </c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 t="s">
        <v>264</v>
      </c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</row>
    <row r="10" spans="61:105" s="22" customFormat="1" ht="13.5" customHeight="1">
      <c r="BI10" s="81" t="s">
        <v>4</v>
      </c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 t="s">
        <v>5</v>
      </c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</row>
    <row r="11" spans="62:96" ht="15.75" customHeight="1">
      <c r="BJ11" s="24" t="s">
        <v>0</v>
      </c>
      <c r="BK11" s="82" t="s">
        <v>274</v>
      </c>
      <c r="BL11" s="82"/>
      <c r="BM11" s="82"/>
      <c r="BN11" s="82"/>
      <c r="BO11" s="23" t="s">
        <v>0</v>
      </c>
      <c r="BR11" s="82" t="s">
        <v>266</v>
      </c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3">
        <v>20</v>
      </c>
      <c r="CK11" s="83"/>
      <c r="CL11" s="83"/>
      <c r="CM11" s="83"/>
      <c r="CN11" s="74" t="s">
        <v>267</v>
      </c>
      <c r="CO11" s="74"/>
      <c r="CP11" s="74"/>
      <c r="CQ11" s="74"/>
      <c r="CR11" s="23" t="s">
        <v>1</v>
      </c>
    </row>
    <row r="12" ht="13.5">
      <c r="CY12" s="25"/>
    </row>
    <row r="13" spans="1:105" ht="16.5">
      <c r="A13" s="78" t="s">
        <v>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</row>
    <row r="14" spans="1:101" s="26" customFormat="1" ht="16.5">
      <c r="A14" s="66" t="s">
        <v>265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</row>
    <row r="15" ht="6" customHeight="1"/>
    <row r="16" spans="1:105" ht="29.25" customHeight="1">
      <c r="A16" s="71" t="s">
        <v>242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</row>
    <row r="17" spans="1:105" s="22" customFormat="1" ht="12.75" customHeight="1">
      <c r="A17" s="72" t="s">
        <v>51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</row>
    <row r="19" spans="90:105" ht="13.5">
      <c r="CL19" s="77" t="s">
        <v>50</v>
      </c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</row>
    <row r="20" spans="1:105" ht="13.5">
      <c r="A20" s="91" t="s">
        <v>243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S20" s="27"/>
      <c r="AT20" s="27"/>
      <c r="AU20" s="27" t="s">
        <v>7</v>
      </c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9"/>
      <c r="CL20" s="88">
        <v>43489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90"/>
    </row>
    <row r="21" spans="1:105" ht="13.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S21" s="25"/>
      <c r="AT21" s="25"/>
      <c r="AU21" s="25" t="s">
        <v>16</v>
      </c>
      <c r="AV21" s="25"/>
      <c r="AW21" s="25"/>
      <c r="AX21" s="25"/>
      <c r="AY21" s="27"/>
      <c r="AZ21" s="27"/>
      <c r="BA21" s="27"/>
      <c r="BB21" s="27"/>
      <c r="BC21" s="25"/>
      <c r="BD21" s="25"/>
      <c r="BE21" s="25"/>
      <c r="BF21" s="25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9"/>
      <c r="CL21" s="88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90"/>
    </row>
    <row r="22" spans="1:105" ht="13.5" customHeight="1">
      <c r="A22" s="93" t="s">
        <v>20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S22" s="27"/>
      <c r="AT22" s="27"/>
      <c r="AU22" s="27" t="s">
        <v>8</v>
      </c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9"/>
      <c r="CL22" s="68" t="s">
        <v>244</v>
      </c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70"/>
    </row>
    <row r="23" spans="1:105" ht="13.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L23" s="68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70"/>
    </row>
    <row r="24" spans="1:105" s="30" customFormat="1" ht="13.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29"/>
      <c r="AL24" s="29"/>
      <c r="AM24" s="29"/>
      <c r="AN24" s="29"/>
      <c r="AS24" s="29"/>
      <c r="AT24" s="29"/>
      <c r="AU24" s="29" t="s">
        <v>17</v>
      </c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L24" s="68" t="s">
        <v>245</v>
      </c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70"/>
    </row>
    <row r="25" spans="1:105" s="30" customFormat="1" ht="13.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S25" s="29"/>
      <c r="AT25" s="29"/>
      <c r="AU25" s="29" t="s">
        <v>18</v>
      </c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L25" s="68" t="s">
        <v>246</v>
      </c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70"/>
    </row>
    <row r="26" spans="1:105" s="30" customFormat="1" ht="13.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S26" s="29"/>
      <c r="AT26" s="29"/>
      <c r="AU26" s="29" t="s">
        <v>53</v>
      </c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L26" s="68" t="s">
        <v>262</v>
      </c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70"/>
    </row>
    <row r="27" spans="1:105" s="30" customFormat="1" ht="13.5">
      <c r="A27" s="29"/>
      <c r="B27" s="29"/>
      <c r="C27" s="29"/>
      <c r="D27" s="29"/>
      <c r="E27" s="29"/>
      <c r="F27" s="29"/>
      <c r="G27" s="29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31"/>
      <c r="V27" s="32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S27" s="29"/>
      <c r="AT27" s="29"/>
      <c r="AU27" s="29" t="s">
        <v>19</v>
      </c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L27" s="68" t="s">
        <v>247</v>
      </c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70"/>
    </row>
    <row r="28" ht="12.75" customHeight="1"/>
    <row r="29" spans="1:105" s="33" customFormat="1" ht="13.5">
      <c r="A29" s="94" t="s">
        <v>155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</row>
    <row r="30" spans="1:105" s="33" customFormat="1" ht="9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</row>
    <row r="31" spans="2:105" ht="15" customHeight="1">
      <c r="B31" s="34"/>
      <c r="C31" s="34"/>
      <c r="D31" s="34"/>
      <c r="E31" s="34"/>
      <c r="F31" s="35" t="s">
        <v>156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</row>
    <row r="32" spans="1:105" ht="34.5" customHeight="1">
      <c r="A32" s="84" t="s">
        <v>248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</row>
    <row r="33" spans="1:105" ht="15" customHeight="1">
      <c r="A33" s="35"/>
      <c r="B33" s="29"/>
      <c r="C33" s="29"/>
      <c r="D33" s="29"/>
      <c r="E33" s="29"/>
      <c r="F33" s="29" t="s">
        <v>157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</row>
    <row r="34" spans="1:105" ht="48.75" customHeight="1">
      <c r="A34" s="84" t="s">
        <v>249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</row>
    <row r="35" spans="1:105" ht="57" customHeight="1">
      <c r="A35" s="85" t="s">
        <v>254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</row>
    <row r="36" spans="1:107" ht="67.5" customHeight="1">
      <c r="A36" s="84" t="s">
        <v>250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C36" s="30"/>
    </row>
    <row r="37" spans="1:108" ht="70.5" customHeight="1">
      <c r="A37" s="36"/>
      <c r="B37" s="87" t="s">
        <v>139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59"/>
      <c r="DD37" s="59"/>
    </row>
    <row r="38" spans="1:106" ht="32.25" customHeight="1">
      <c r="A38" s="36"/>
      <c r="B38" s="79" t="s">
        <v>161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</row>
    <row r="39" spans="1:105" ht="3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</row>
  </sheetData>
  <sheetProtection/>
  <mergeCells count="36">
    <mergeCell ref="A39:DA39"/>
    <mergeCell ref="CL22:DA22"/>
    <mergeCell ref="CL23:DA23"/>
    <mergeCell ref="CL20:DA20"/>
    <mergeCell ref="CL21:DA21"/>
    <mergeCell ref="A20:AP21"/>
    <mergeCell ref="A22:AP23"/>
    <mergeCell ref="A36:DA36"/>
    <mergeCell ref="A29:DA29"/>
    <mergeCell ref="A32:DA32"/>
    <mergeCell ref="A34:DA34"/>
    <mergeCell ref="A35:DA35"/>
    <mergeCell ref="CL24:DA24"/>
    <mergeCell ref="B37:DB37"/>
    <mergeCell ref="CL25:DA25"/>
    <mergeCell ref="CL27:DA27"/>
    <mergeCell ref="A13:DA13"/>
    <mergeCell ref="B38:DB38"/>
    <mergeCell ref="CL19:DA19"/>
    <mergeCell ref="BE2:DA2"/>
    <mergeCell ref="BI10:BZ10"/>
    <mergeCell ref="CA9:DA9"/>
    <mergeCell ref="CA10:DA10"/>
    <mergeCell ref="BK11:BN11"/>
    <mergeCell ref="BR11:CI11"/>
    <mergeCell ref="CJ11:CM11"/>
    <mergeCell ref="A14:CW14"/>
    <mergeCell ref="BE1:DA1"/>
    <mergeCell ref="CL26:DA26"/>
    <mergeCell ref="A16:DA16"/>
    <mergeCell ref="A17:DA17"/>
    <mergeCell ref="BE8:DA8"/>
    <mergeCell ref="CN11:CQ11"/>
    <mergeCell ref="BE6:DA6"/>
    <mergeCell ref="BE7:DA7"/>
    <mergeCell ref="BI9:BZ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zoomScalePageLayoutView="0" workbookViewId="0" topLeftCell="A1">
      <selection activeCell="I4" sqref="I4:CM4"/>
    </sheetView>
  </sheetViews>
  <sheetFormatPr defaultColWidth="9.00390625" defaultRowHeight="12.75"/>
  <cols>
    <col min="1" max="1" width="1.37890625" style="0" customWidth="1"/>
    <col min="2" max="2" width="0.875" style="0" customWidth="1"/>
    <col min="3" max="4" width="0.6171875" style="0" customWidth="1"/>
    <col min="5" max="5" width="1.4921875" style="0" customWidth="1"/>
    <col min="6" max="6" width="0.5" style="0" customWidth="1"/>
    <col min="7" max="8" width="8.875" style="0" hidden="1" customWidth="1"/>
    <col min="9" max="9" width="1.37890625" style="0" customWidth="1"/>
    <col min="10" max="10" width="0.875" style="0" customWidth="1"/>
    <col min="11" max="12" width="1.00390625" style="0" customWidth="1"/>
    <col min="13" max="15" width="0.6171875" style="0" customWidth="1"/>
    <col min="16" max="16" width="1.00390625" style="0" customWidth="1"/>
    <col min="17" max="17" width="0.5" style="0" customWidth="1"/>
    <col min="18" max="20" width="1.00390625" style="0" customWidth="1"/>
    <col min="21" max="21" width="0.875" style="0" customWidth="1"/>
    <col min="22" max="22" width="0.6171875" style="0" customWidth="1"/>
    <col min="23" max="23" width="1.00390625" style="0" customWidth="1"/>
    <col min="24" max="24" width="1.12109375" style="0" customWidth="1"/>
    <col min="25" max="25" width="1.37890625" style="0" customWidth="1"/>
    <col min="26" max="26" width="0.6171875" style="0" customWidth="1"/>
    <col min="27" max="28" width="1.00390625" style="0" customWidth="1"/>
    <col min="29" max="29" width="0.6171875" style="0" customWidth="1"/>
    <col min="30" max="30" width="1.12109375" style="0" customWidth="1"/>
    <col min="31" max="31" width="1.00390625" style="0" customWidth="1"/>
    <col min="32" max="32" width="0.875" style="0" customWidth="1"/>
    <col min="33" max="34" width="1.00390625" style="0" customWidth="1"/>
    <col min="35" max="35" width="0.875" style="0" customWidth="1"/>
    <col min="36" max="36" width="1.12109375" style="0" customWidth="1"/>
    <col min="37" max="37" width="0.6171875" style="0" customWidth="1"/>
    <col min="38" max="38" width="1.37890625" style="0" customWidth="1"/>
    <col min="39" max="39" width="0.875" style="0" customWidth="1"/>
    <col min="40" max="40" width="1.00390625" style="0" customWidth="1"/>
    <col min="41" max="41" width="1.4921875" style="0" customWidth="1"/>
    <col min="42" max="43" width="0.875" style="0" customWidth="1"/>
    <col min="44" max="44" width="1.37890625" style="0" customWidth="1"/>
    <col min="45" max="46" width="0.6171875" style="0" customWidth="1"/>
    <col min="47" max="49" width="0.875" style="0" customWidth="1"/>
    <col min="50" max="50" width="1.12109375" style="0" customWidth="1"/>
    <col min="51" max="51" width="0.875" style="0" customWidth="1"/>
    <col min="52" max="52" width="0.6171875" style="0" customWidth="1"/>
    <col min="53" max="54" width="1.12109375" style="0" customWidth="1"/>
    <col min="55" max="55" width="0.875" style="0" customWidth="1"/>
    <col min="56" max="56" width="0.6171875" style="0" customWidth="1"/>
    <col min="57" max="57" width="1.4921875" style="0" customWidth="1"/>
    <col min="58" max="58" width="0.6171875" style="0" customWidth="1"/>
    <col min="59" max="59" width="1.00390625" style="0" customWidth="1"/>
    <col min="60" max="60" width="1.37890625" style="0" customWidth="1"/>
    <col min="61" max="61" width="0.6171875" style="0" customWidth="1"/>
    <col min="62" max="63" width="1.37890625" style="0" customWidth="1"/>
    <col min="64" max="64" width="0.875" style="0" customWidth="1"/>
    <col min="65" max="65" width="1.12109375" style="0" customWidth="1"/>
    <col min="66" max="66" width="0.875" style="0" customWidth="1"/>
    <col min="67" max="67" width="0.5" style="0" customWidth="1"/>
    <col min="68" max="68" width="0.875" style="0" customWidth="1"/>
    <col min="69" max="70" width="0.6171875" style="0" customWidth="1"/>
    <col min="71" max="71" width="0.875" style="0" customWidth="1"/>
    <col min="72" max="72" width="1.00390625" style="0" customWidth="1"/>
    <col min="73" max="73" width="0.6171875" style="0" customWidth="1"/>
    <col min="74" max="74" width="1.12109375" style="0" customWidth="1"/>
    <col min="75" max="77" width="0.6171875" style="0" customWidth="1"/>
    <col min="78" max="78" width="1.00390625" style="0" customWidth="1"/>
    <col min="79" max="79" width="0.5" style="0" customWidth="1"/>
    <col min="80" max="81" width="0.6171875" style="0" customWidth="1"/>
    <col min="82" max="82" width="0.875" style="0" customWidth="1"/>
    <col min="83" max="85" width="0.5" style="0" customWidth="1"/>
    <col min="86" max="88" width="0.6171875" style="0" customWidth="1"/>
    <col min="89" max="89" width="0.875" style="0" customWidth="1"/>
    <col min="90" max="90" width="0.5" style="0" customWidth="1"/>
    <col min="91" max="91" width="0.875" style="0" customWidth="1"/>
    <col min="92" max="92" width="0.6171875" style="0" customWidth="1"/>
    <col min="93" max="93" width="1.00390625" style="0" customWidth="1"/>
    <col min="94" max="94" width="0.875" style="0" customWidth="1"/>
    <col min="95" max="95" width="0.5" style="0" customWidth="1"/>
    <col min="96" max="96" width="0.875" style="0" customWidth="1"/>
    <col min="97" max="98" width="0.6171875" style="0" customWidth="1"/>
    <col min="99" max="99" width="1.37890625" style="0" customWidth="1"/>
    <col min="100" max="101" width="0.6171875" style="0" customWidth="1"/>
    <col min="102" max="102" width="1.00390625" style="0" customWidth="1"/>
    <col min="103" max="104" width="0.6171875" style="0" customWidth="1"/>
    <col min="105" max="105" width="0.5" style="0" customWidth="1"/>
  </cols>
  <sheetData>
    <row r="1" spans="1:105" ht="12.75" customHeight="1">
      <c r="A1" s="2"/>
      <c r="B1" s="116" t="s">
        <v>162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2"/>
    </row>
    <row r="2" spans="1:10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 t="s">
        <v>54</v>
      </c>
      <c r="AH2" s="117" t="s">
        <v>251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8">
        <v>20</v>
      </c>
      <c r="BO2" s="118"/>
      <c r="BP2" s="118"/>
      <c r="BQ2" s="118"/>
      <c r="BR2" s="119" t="s">
        <v>267</v>
      </c>
      <c r="BS2" s="119"/>
      <c r="BT2" s="119"/>
      <c r="BU2" s="119"/>
      <c r="BV2" s="2" t="s">
        <v>1</v>
      </c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4"/>
    </row>
    <row r="4" spans="1:105" ht="27" customHeight="1">
      <c r="A4" s="120" t="s">
        <v>163</v>
      </c>
      <c r="B4" s="120"/>
      <c r="C4" s="120"/>
      <c r="D4" s="120"/>
      <c r="E4" s="120"/>
      <c r="F4" s="120"/>
      <c r="G4" s="120"/>
      <c r="H4" s="120"/>
      <c r="I4" s="120" t="s">
        <v>55</v>
      </c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1" t="s">
        <v>255</v>
      </c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</row>
    <row r="5" spans="1:105" ht="12.75">
      <c r="A5" s="110">
        <v>1</v>
      </c>
      <c r="B5" s="111"/>
      <c r="C5" s="111"/>
      <c r="D5" s="111"/>
      <c r="E5" s="111"/>
      <c r="F5" s="111"/>
      <c r="G5" s="111"/>
      <c r="H5" s="112"/>
      <c r="I5" s="113">
        <v>2</v>
      </c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5"/>
      <c r="CN5" s="110">
        <v>3</v>
      </c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2"/>
    </row>
    <row r="6" spans="1:105" ht="12.75" customHeight="1">
      <c r="A6" s="95"/>
      <c r="B6" s="96"/>
      <c r="C6" s="96"/>
      <c r="D6" s="96"/>
      <c r="E6" s="96"/>
      <c r="F6" s="96"/>
      <c r="G6" s="96"/>
      <c r="H6" s="97"/>
      <c r="I6" s="13"/>
      <c r="J6" s="105" t="s">
        <v>164</v>
      </c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6"/>
      <c r="CN6" s="107">
        <v>3404216.07</v>
      </c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9"/>
    </row>
    <row r="7" spans="1:105" ht="12.75" customHeight="1">
      <c r="A7" s="95"/>
      <c r="B7" s="96"/>
      <c r="C7" s="96"/>
      <c r="D7" s="96"/>
      <c r="E7" s="96"/>
      <c r="F7" s="96"/>
      <c r="G7" s="96"/>
      <c r="H7" s="97"/>
      <c r="I7" s="14"/>
      <c r="J7" s="98" t="s">
        <v>61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9"/>
      <c r="CN7" s="100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2"/>
    </row>
    <row r="8" spans="1:105" ht="12.75" customHeight="1">
      <c r="A8" s="95"/>
      <c r="B8" s="96"/>
      <c r="C8" s="96"/>
      <c r="D8" s="96"/>
      <c r="E8" s="96"/>
      <c r="F8" s="96"/>
      <c r="G8" s="96"/>
      <c r="H8" s="97"/>
      <c r="I8" s="14"/>
      <c r="J8" s="98" t="s">
        <v>165</v>
      </c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9"/>
      <c r="CN8" s="100">
        <f>CN10+CN11+CN12</f>
        <v>1826745.84</v>
      </c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2"/>
    </row>
    <row r="9" spans="1:105" ht="12.75" customHeight="1">
      <c r="A9" s="95"/>
      <c r="B9" s="96"/>
      <c r="C9" s="96"/>
      <c r="D9" s="96"/>
      <c r="E9" s="96"/>
      <c r="F9" s="96"/>
      <c r="G9" s="96"/>
      <c r="H9" s="97"/>
      <c r="I9" s="14"/>
      <c r="J9" s="103" t="s">
        <v>3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4"/>
      <c r="CN9" s="100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2"/>
    </row>
    <row r="10" spans="1:105" ht="26.25" customHeight="1">
      <c r="A10" s="95"/>
      <c r="B10" s="96"/>
      <c r="C10" s="96"/>
      <c r="D10" s="96"/>
      <c r="E10" s="96"/>
      <c r="F10" s="96"/>
      <c r="G10" s="96"/>
      <c r="H10" s="97"/>
      <c r="I10" s="14"/>
      <c r="J10" s="98" t="s">
        <v>166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9"/>
      <c r="CN10" s="100">
        <v>337375.84</v>
      </c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2"/>
    </row>
    <row r="11" spans="1:105" ht="27" customHeight="1">
      <c r="A11" s="95"/>
      <c r="B11" s="96"/>
      <c r="C11" s="96"/>
      <c r="D11" s="96"/>
      <c r="E11" s="96"/>
      <c r="F11" s="96"/>
      <c r="G11" s="96"/>
      <c r="H11" s="97"/>
      <c r="I11" s="14"/>
      <c r="J11" s="98" t="s">
        <v>167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9"/>
      <c r="CN11" s="100">
        <v>0</v>
      </c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2"/>
    </row>
    <row r="12" spans="1:105" ht="42" customHeight="1">
      <c r="A12" s="95"/>
      <c r="B12" s="96"/>
      <c r="C12" s="96"/>
      <c r="D12" s="96"/>
      <c r="E12" s="96"/>
      <c r="F12" s="96"/>
      <c r="G12" s="96"/>
      <c r="H12" s="97"/>
      <c r="I12" s="14"/>
      <c r="J12" s="98" t="s">
        <v>168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9"/>
      <c r="CN12" s="100">
        <v>1489370</v>
      </c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2"/>
    </row>
    <row r="13" spans="1:105" ht="12.75" customHeight="1">
      <c r="A13" s="95"/>
      <c r="B13" s="96"/>
      <c r="C13" s="96"/>
      <c r="D13" s="96"/>
      <c r="E13" s="96"/>
      <c r="F13" s="96"/>
      <c r="G13" s="96"/>
      <c r="H13" s="97"/>
      <c r="I13" s="14"/>
      <c r="J13" s="98" t="s">
        <v>169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9"/>
      <c r="CN13" s="100">
        <v>1268857.97</v>
      </c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2"/>
    </row>
    <row r="14" spans="1:105" ht="12.75" customHeight="1">
      <c r="A14" s="95"/>
      <c r="B14" s="96"/>
      <c r="C14" s="96"/>
      <c r="D14" s="96"/>
      <c r="E14" s="96"/>
      <c r="F14" s="96"/>
      <c r="G14" s="96"/>
      <c r="H14" s="97"/>
      <c r="I14" s="14"/>
      <c r="J14" s="98" t="s">
        <v>170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9"/>
      <c r="CN14" s="100">
        <f>CN6-CN8</f>
        <v>1577470.2299999997</v>
      </c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2"/>
    </row>
    <row r="15" spans="1:105" ht="12.75" customHeight="1">
      <c r="A15" s="95"/>
      <c r="B15" s="96"/>
      <c r="C15" s="96"/>
      <c r="D15" s="96"/>
      <c r="E15" s="96"/>
      <c r="F15" s="96"/>
      <c r="G15" s="96"/>
      <c r="H15" s="97"/>
      <c r="I15" s="14"/>
      <c r="J15" s="103" t="s">
        <v>3</v>
      </c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4"/>
      <c r="CN15" s="100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2"/>
    </row>
    <row r="16" spans="1:105" ht="12.75" customHeight="1">
      <c r="A16" s="95"/>
      <c r="B16" s="96"/>
      <c r="C16" s="96"/>
      <c r="D16" s="96"/>
      <c r="E16" s="96"/>
      <c r="F16" s="96"/>
      <c r="G16" s="96"/>
      <c r="H16" s="97"/>
      <c r="I16" s="14"/>
      <c r="J16" s="98" t="s">
        <v>171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9"/>
      <c r="CN16" s="100">
        <v>659995.14</v>
      </c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2"/>
    </row>
    <row r="17" spans="1:105" ht="12.75" customHeight="1">
      <c r="A17" s="95"/>
      <c r="B17" s="96"/>
      <c r="C17" s="96"/>
      <c r="D17" s="96"/>
      <c r="E17" s="96"/>
      <c r="F17" s="96"/>
      <c r="G17" s="96"/>
      <c r="H17" s="97"/>
      <c r="I17" s="14"/>
      <c r="J17" s="98" t="s">
        <v>172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9"/>
      <c r="CN17" s="100">
        <v>19950</v>
      </c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2"/>
    </row>
    <row r="18" spans="1:105" ht="12.75" customHeight="1">
      <c r="A18" s="95"/>
      <c r="B18" s="96"/>
      <c r="C18" s="96"/>
      <c r="D18" s="96"/>
      <c r="E18" s="96"/>
      <c r="F18" s="96"/>
      <c r="G18" s="96"/>
      <c r="H18" s="97"/>
      <c r="I18" s="13"/>
      <c r="J18" s="105" t="s">
        <v>173</v>
      </c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6"/>
      <c r="CN18" s="107">
        <f>CN20+CN23+CN27+CN31+CN35+CN39+CN51</f>
        <v>63.04</v>
      </c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9"/>
    </row>
    <row r="19" spans="1:105" ht="12.75" customHeight="1">
      <c r="A19" s="95"/>
      <c r="B19" s="96"/>
      <c r="C19" s="96"/>
      <c r="D19" s="96"/>
      <c r="E19" s="96"/>
      <c r="F19" s="96"/>
      <c r="G19" s="96"/>
      <c r="H19" s="97"/>
      <c r="I19" s="14"/>
      <c r="J19" s="98" t="s">
        <v>61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9"/>
      <c r="CN19" s="100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2"/>
    </row>
    <row r="20" spans="1:105" ht="12.75" customHeight="1">
      <c r="A20" s="95"/>
      <c r="B20" s="96"/>
      <c r="C20" s="96"/>
      <c r="D20" s="96"/>
      <c r="E20" s="96"/>
      <c r="F20" s="96"/>
      <c r="G20" s="96"/>
      <c r="H20" s="97"/>
      <c r="I20" s="14"/>
      <c r="J20" s="98" t="s">
        <v>174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9"/>
      <c r="CN20" s="100">
        <f>+CN22</f>
        <v>63.04</v>
      </c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2"/>
    </row>
    <row r="21" spans="1:105" ht="12.75" customHeight="1">
      <c r="A21" s="95"/>
      <c r="B21" s="96"/>
      <c r="C21" s="96"/>
      <c r="D21" s="96"/>
      <c r="E21" s="96"/>
      <c r="F21" s="96"/>
      <c r="G21" s="96"/>
      <c r="H21" s="97"/>
      <c r="I21" s="14"/>
      <c r="J21" s="103" t="s">
        <v>3</v>
      </c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4"/>
      <c r="CN21" s="100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2"/>
    </row>
    <row r="22" spans="1:105" ht="12.75" customHeight="1">
      <c r="A22" s="95"/>
      <c r="B22" s="96"/>
      <c r="C22" s="96"/>
      <c r="D22" s="96"/>
      <c r="E22" s="96"/>
      <c r="F22" s="96"/>
      <c r="G22" s="96"/>
      <c r="H22" s="97"/>
      <c r="I22" s="14"/>
      <c r="J22" s="98" t="s">
        <v>175</v>
      </c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9"/>
      <c r="CN22" s="100">
        <v>63.04</v>
      </c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2"/>
    </row>
    <row r="23" spans="1:105" ht="12.75" customHeight="1">
      <c r="A23" s="95"/>
      <c r="B23" s="96"/>
      <c r="C23" s="96"/>
      <c r="D23" s="96"/>
      <c r="E23" s="96"/>
      <c r="F23" s="96"/>
      <c r="G23" s="96"/>
      <c r="H23" s="97"/>
      <c r="I23" s="14"/>
      <c r="J23" s="98" t="s">
        <v>176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9"/>
      <c r="CN23" s="100">
        <f>CN25+CN26</f>
        <v>0</v>
      </c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2"/>
    </row>
    <row r="24" spans="1:105" ht="12.75" customHeight="1">
      <c r="A24" s="95"/>
      <c r="B24" s="96"/>
      <c r="C24" s="96"/>
      <c r="D24" s="96"/>
      <c r="E24" s="96"/>
      <c r="F24" s="96"/>
      <c r="G24" s="96"/>
      <c r="H24" s="97"/>
      <c r="I24" s="14"/>
      <c r="J24" s="103" t="s">
        <v>3</v>
      </c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4"/>
      <c r="CN24" s="100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2"/>
    </row>
    <row r="25" spans="1:105" ht="12.75" customHeight="1">
      <c r="A25" s="95"/>
      <c r="B25" s="96"/>
      <c r="C25" s="96"/>
      <c r="D25" s="96"/>
      <c r="E25" s="96"/>
      <c r="F25" s="96"/>
      <c r="G25" s="96"/>
      <c r="H25" s="97"/>
      <c r="I25" s="14"/>
      <c r="J25" s="98" t="s">
        <v>177</v>
      </c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9"/>
      <c r="CN25" s="100">
        <v>0</v>
      </c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2"/>
    </row>
    <row r="26" spans="1:105" ht="12.75" customHeight="1">
      <c r="A26" s="95"/>
      <c r="B26" s="96"/>
      <c r="C26" s="96"/>
      <c r="D26" s="96"/>
      <c r="E26" s="96"/>
      <c r="F26" s="96"/>
      <c r="G26" s="96"/>
      <c r="H26" s="97"/>
      <c r="I26" s="14"/>
      <c r="J26" s="98" t="s">
        <v>178</v>
      </c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9"/>
      <c r="CN26" s="100">
        <v>0</v>
      </c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2"/>
    </row>
    <row r="27" spans="1:105" ht="12.75" customHeight="1">
      <c r="A27" s="95"/>
      <c r="B27" s="96"/>
      <c r="C27" s="96"/>
      <c r="D27" s="96"/>
      <c r="E27" s="96"/>
      <c r="F27" s="96"/>
      <c r="G27" s="96"/>
      <c r="H27" s="97"/>
      <c r="I27" s="14"/>
      <c r="J27" s="98" t="s">
        <v>179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9"/>
      <c r="CN27" s="100">
        <f>CN29+CN30</f>
        <v>0</v>
      </c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2"/>
    </row>
    <row r="28" spans="1:105" ht="12.75" customHeight="1">
      <c r="A28" s="95"/>
      <c r="B28" s="96"/>
      <c r="C28" s="96"/>
      <c r="D28" s="96"/>
      <c r="E28" s="96"/>
      <c r="F28" s="96"/>
      <c r="G28" s="96"/>
      <c r="H28" s="97"/>
      <c r="I28" s="14"/>
      <c r="J28" s="103" t="s">
        <v>3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4"/>
      <c r="CN28" s="100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2"/>
    </row>
    <row r="29" spans="1:105" ht="12.75" customHeight="1">
      <c r="A29" s="95"/>
      <c r="B29" s="96"/>
      <c r="C29" s="96"/>
      <c r="D29" s="96"/>
      <c r="E29" s="96"/>
      <c r="F29" s="96"/>
      <c r="G29" s="96"/>
      <c r="H29" s="97"/>
      <c r="I29" s="14"/>
      <c r="J29" s="98" t="s">
        <v>180</v>
      </c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9"/>
      <c r="CN29" s="100">
        <v>0</v>
      </c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2"/>
    </row>
    <row r="30" spans="1:105" ht="12.75" customHeight="1">
      <c r="A30" s="95"/>
      <c r="B30" s="96"/>
      <c r="C30" s="96"/>
      <c r="D30" s="96"/>
      <c r="E30" s="96"/>
      <c r="F30" s="96"/>
      <c r="G30" s="96"/>
      <c r="H30" s="97"/>
      <c r="I30" s="14"/>
      <c r="J30" s="98" t="s">
        <v>181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9"/>
      <c r="CN30" s="100">
        <v>0</v>
      </c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2"/>
    </row>
    <row r="31" spans="1:105" ht="12.75" customHeight="1">
      <c r="A31" s="95"/>
      <c r="B31" s="96"/>
      <c r="C31" s="96"/>
      <c r="D31" s="96"/>
      <c r="E31" s="96"/>
      <c r="F31" s="96"/>
      <c r="G31" s="96"/>
      <c r="H31" s="97"/>
      <c r="I31" s="14"/>
      <c r="J31" s="98" t="s">
        <v>182</v>
      </c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9"/>
      <c r="CN31" s="100">
        <f>CN33+CN34</f>
        <v>0</v>
      </c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2"/>
    </row>
    <row r="32" spans="1:105" ht="12.75" customHeight="1">
      <c r="A32" s="95"/>
      <c r="B32" s="96"/>
      <c r="C32" s="96"/>
      <c r="D32" s="96"/>
      <c r="E32" s="96"/>
      <c r="F32" s="96"/>
      <c r="G32" s="96"/>
      <c r="H32" s="97"/>
      <c r="I32" s="14"/>
      <c r="J32" s="103" t="s">
        <v>3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4"/>
      <c r="CN32" s="100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2"/>
    </row>
    <row r="33" spans="1:105" ht="12.75" customHeight="1">
      <c r="A33" s="95"/>
      <c r="B33" s="96"/>
      <c r="C33" s="96"/>
      <c r="D33" s="96"/>
      <c r="E33" s="96"/>
      <c r="F33" s="96"/>
      <c r="G33" s="96"/>
      <c r="H33" s="97"/>
      <c r="I33" s="14"/>
      <c r="J33" s="98" t="s">
        <v>183</v>
      </c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9"/>
      <c r="CN33" s="100">
        <v>0</v>
      </c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2"/>
    </row>
    <row r="34" spans="1:105" ht="12.75" customHeight="1">
      <c r="A34" s="95"/>
      <c r="B34" s="96"/>
      <c r="C34" s="96"/>
      <c r="D34" s="96"/>
      <c r="E34" s="96"/>
      <c r="F34" s="96"/>
      <c r="G34" s="96"/>
      <c r="H34" s="97"/>
      <c r="I34" s="14"/>
      <c r="J34" s="98" t="s">
        <v>184</v>
      </c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9"/>
      <c r="CN34" s="100">
        <v>0</v>
      </c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2"/>
    </row>
    <row r="35" spans="1:105" ht="27" customHeight="1">
      <c r="A35" s="95"/>
      <c r="B35" s="96"/>
      <c r="C35" s="96"/>
      <c r="D35" s="96"/>
      <c r="E35" s="96"/>
      <c r="F35" s="96"/>
      <c r="G35" s="96"/>
      <c r="H35" s="97"/>
      <c r="I35" s="14"/>
      <c r="J35" s="98" t="s">
        <v>185</v>
      </c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9"/>
      <c r="CN35" s="100">
        <f>CN37+CN38</f>
        <v>0</v>
      </c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2"/>
    </row>
    <row r="36" spans="1:105" ht="12.75" customHeight="1">
      <c r="A36" s="95"/>
      <c r="B36" s="96"/>
      <c r="C36" s="96"/>
      <c r="D36" s="96"/>
      <c r="E36" s="96"/>
      <c r="F36" s="96"/>
      <c r="G36" s="96"/>
      <c r="H36" s="97"/>
      <c r="I36" s="14"/>
      <c r="J36" s="103" t="s">
        <v>3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4"/>
      <c r="CN36" s="100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2"/>
    </row>
    <row r="37" spans="1:105" ht="12.75" customHeight="1">
      <c r="A37" s="95"/>
      <c r="B37" s="96"/>
      <c r="C37" s="96"/>
      <c r="D37" s="96"/>
      <c r="E37" s="96"/>
      <c r="F37" s="96"/>
      <c r="G37" s="96"/>
      <c r="H37" s="97"/>
      <c r="I37" s="14"/>
      <c r="J37" s="98" t="s">
        <v>186</v>
      </c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9"/>
      <c r="CN37" s="100">
        <v>0</v>
      </c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2"/>
    </row>
    <row r="38" spans="1:105" ht="12.75" customHeight="1">
      <c r="A38" s="95"/>
      <c r="B38" s="96"/>
      <c r="C38" s="96"/>
      <c r="D38" s="96"/>
      <c r="E38" s="96"/>
      <c r="F38" s="96"/>
      <c r="G38" s="96"/>
      <c r="H38" s="97"/>
      <c r="I38" s="14"/>
      <c r="J38" s="98" t="s">
        <v>187</v>
      </c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9"/>
      <c r="CN38" s="100">
        <v>0</v>
      </c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2"/>
    </row>
    <row r="39" spans="1:105" ht="26.25" customHeight="1">
      <c r="A39" s="95"/>
      <c r="B39" s="96"/>
      <c r="C39" s="96"/>
      <c r="D39" s="96"/>
      <c r="E39" s="96"/>
      <c r="F39" s="96"/>
      <c r="G39" s="96"/>
      <c r="H39" s="97"/>
      <c r="I39" s="14"/>
      <c r="J39" s="98" t="s">
        <v>188</v>
      </c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9"/>
      <c r="CN39" s="100">
        <f>CN41+CN42+CN43+CN44+CN45+CN46+CN47+CN48+CN49+CN50</f>
        <v>0</v>
      </c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2"/>
    </row>
    <row r="40" spans="1:105" ht="12.75" customHeight="1">
      <c r="A40" s="95"/>
      <c r="B40" s="96"/>
      <c r="C40" s="96"/>
      <c r="D40" s="96"/>
      <c r="E40" s="96"/>
      <c r="F40" s="96"/>
      <c r="G40" s="96"/>
      <c r="H40" s="97"/>
      <c r="I40" s="14"/>
      <c r="J40" s="103" t="s">
        <v>3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4"/>
      <c r="CN40" s="100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2"/>
    </row>
    <row r="41" spans="1:105" ht="12.75" customHeight="1">
      <c r="A41" s="95"/>
      <c r="B41" s="96"/>
      <c r="C41" s="96"/>
      <c r="D41" s="96"/>
      <c r="E41" s="96"/>
      <c r="F41" s="96"/>
      <c r="G41" s="96"/>
      <c r="H41" s="97"/>
      <c r="I41" s="14"/>
      <c r="J41" s="98" t="s">
        <v>189</v>
      </c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9"/>
      <c r="CN41" s="100">
        <v>0</v>
      </c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2"/>
    </row>
    <row r="42" spans="1:105" ht="12.75" customHeight="1">
      <c r="A42" s="95"/>
      <c r="B42" s="96"/>
      <c r="C42" s="96"/>
      <c r="D42" s="96"/>
      <c r="E42" s="96"/>
      <c r="F42" s="96"/>
      <c r="G42" s="96"/>
      <c r="H42" s="97"/>
      <c r="I42" s="14"/>
      <c r="J42" s="98" t="s">
        <v>190</v>
      </c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9"/>
      <c r="CN42" s="100">
        <v>0</v>
      </c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2"/>
    </row>
    <row r="43" spans="1:105" ht="12.75" customHeight="1">
      <c r="A43" s="95"/>
      <c r="B43" s="96"/>
      <c r="C43" s="96"/>
      <c r="D43" s="96"/>
      <c r="E43" s="96"/>
      <c r="F43" s="96"/>
      <c r="G43" s="96"/>
      <c r="H43" s="97"/>
      <c r="I43" s="14"/>
      <c r="J43" s="98" t="s">
        <v>191</v>
      </c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9"/>
      <c r="CN43" s="100">
        <v>0</v>
      </c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2"/>
    </row>
    <row r="44" spans="1:105" ht="12.75" customHeight="1">
      <c r="A44" s="95"/>
      <c r="B44" s="96"/>
      <c r="C44" s="96"/>
      <c r="D44" s="96"/>
      <c r="E44" s="96"/>
      <c r="F44" s="96"/>
      <c r="G44" s="96"/>
      <c r="H44" s="97"/>
      <c r="I44" s="14"/>
      <c r="J44" s="98" t="s">
        <v>192</v>
      </c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9"/>
      <c r="CN44" s="100">
        <v>0</v>
      </c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2"/>
    </row>
    <row r="45" spans="1:105" ht="12.75" customHeight="1">
      <c r="A45" s="95"/>
      <c r="B45" s="96"/>
      <c r="C45" s="96"/>
      <c r="D45" s="96"/>
      <c r="E45" s="96"/>
      <c r="F45" s="96"/>
      <c r="G45" s="96"/>
      <c r="H45" s="97"/>
      <c r="I45" s="14"/>
      <c r="J45" s="98" t="s">
        <v>193</v>
      </c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9"/>
      <c r="CN45" s="100">
        <v>0</v>
      </c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2"/>
    </row>
    <row r="46" spans="1:105" ht="12.75" customHeight="1">
      <c r="A46" s="95"/>
      <c r="B46" s="96"/>
      <c r="C46" s="96"/>
      <c r="D46" s="96"/>
      <c r="E46" s="96"/>
      <c r="F46" s="96"/>
      <c r="G46" s="96"/>
      <c r="H46" s="97"/>
      <c r="I46" s="14"/>
      <c r="J46" s="98" t="s">
        <v>194</v>
      </c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9"/>
      <c r="CN46" s="100">
        <v>0</v>
      </c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2"/>
    </row>
    <row r="47" spans="1:105" ht="12.75" customHeight="1">
      <c r="A47" s="95"/>
      <c r="B47" s="96"/>
      <c r="C47" s="96"/>
      <c r="D47" s="96"/>
      <c r="E47" s="96"/>
      <c r="F47" s="96"/>
      <c r="G47" s="96"/>
      <c r="H47" s="97"/>
      <c r="I47" s="14"/>
      <c r="J47" s="98" t="s">
        <v>195</v>
      </c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9"/>
      <c r="CN47" s="100">
        <v>0</v>
      </c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2"/>
    </row>
    <row r="48" spans="1:105" ht="12.75" customHeight="1">
      <c r="A48" s="95"/>
      <c r="B48" s="96"/>
      <c r="C48" s="96"/>
      <c r="D48" s="96"/>
      <c r="E48" s="96"/>
      <c r="F48" s="96"/>
      <c r="G48" s="96"/>
      <c r="H48" s="97"/>
      <c r="I48" s="14"/>
      <c r="J48" s="98" t="s">
        <v>196</v>
      </c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9"/>
      <c r="CN48" s="100">
        <v>0</v>
      </c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2"/>
    </row>
    <row r="49" spans="1:105" ht="12.75" customHeight="1">
      <c r="A49" s="95"/>
      <c r="B49" s="96"/>
      <c r="C49" s="96"/>
      <c r="D49" s="96"/>
      <c r="E49" s="96"/>
      <c r="F49" s="96"/>
      <c r="G49" s="96"/>
      <c r="H49" s="97"/>
      <c r="I49" s="14"/>
      <c r="J49" s="98" t="s">
        <v>197</v>
      </c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9"/>
      <c r="CN49" s="100">
        <v>0</v>
      </c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2"/>
    </row>
    <row r="50" spans="1:105" ht="12.75" customHeight="1">
      <c r="A50" s="95"/>
      <c r="B50" s="96"/>
      <c r="C50" s="96"/>
      <c r="D50" s="96"/>
      <c r="E50" s="96"/>
      <c r="F50" s="96"/>
      <c r="G50" s="96"/>
      <c r="H50" s="97"/>
      <c r="I50" s="14"/>
      <c r="J50" s="98" t="s">
        <v>198</v>
      </c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9"/>
      <c r="CN50" s="100">
        <v>0</v>
      </c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2"/>
    </row>
    <row r="51" spans="1:105" ht="27.75" customHeight="1">
      <c r="A51" s="95"/>
      <c r="B51" s="96"/>
      <c r="C51" s="96"/>
      <c r="D51" s="96"/>
      <c r="E51" s="96"/>
      <c r="F51" s="96"/>
      <c r="G51" s="96"/>
      <c r="H51" s="97"/>
      <c r="I51" s="15"/>
      <c r="J51" s="98" t="s">
        <v>199</v>
      </c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9"/>
      <c r="CN51" s="100">
        <f>CN53+CN54+CN55+CN56+CN57+CN58+CN59+CN60+CN61+CN62</f>
        <v>0</v>
      </c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2"/>
    </row>
    <row r="52" spans="1:105" ht="12.75" customHeight="1">
      <c r="A52" s="95"/>
      <c r="B52" s="96"/>
      <c r="C52" s="96"/>
      <c r="D52" s="96"/>
      <c r="E52" s="96"/>
      <c r="F52" s="96"/>
      <c r="G52" s="96"/>
      <c r="H52" s="97"/>
      <c r="I52" s="14"/>
      <c r="J52" s="103" t="s">
        <v>3</v>
      </c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4"/>
      <c r="CN52" s="100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2"/>
    </row>
    <row r="53" spans="1:105" ht="12.75" customHeight="1">
      <c r="A53" s="95"/>
      <c r="B53" s="96"/>
      <c r="C53" s="96"/>
      <c r="D53" s="96"/>
      <c r="E53" s="96"/>
      <c r="F53" s="96"/>
      <c r="G53" s="96"/>
      <c r="H53" s="97"/>
      <c r="I53" s="15"/>
      <c r="J53" s="98" t="s">
        <v>200</v>
      </c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9"/>
      <c r="CN53" s="100">
        <v>0</v>
      </c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2"/>
    </row>
    <row r="54" spans="1:105" ht="12.75" customHeight="1">
      <c r="A54" s="95"/>
      <c r="B54" s="96"/>
      <c r="C54" s="96"/>
      <c r="D54" s="96"/>
      <c r="E54" s="96"/>
      <c r="F54" s="96"/>
      <c r="G54" s="96"/>
      <c r="H54" s="97"/>
      <c r="I54" s="15"/>
      <c r="J54" s="98" t="s">
        <v>201</v>
      </c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9"/>
      <c r="CN54" s="100">
        <v>0</v>
      </c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2"/>
    </row>
    <row r="55" spans="1:105" ht="12.75" customHeight="1">
      <c r="A55" s="95"/>
      <c r="B55" s="96"/>
      <c r="C55" s="96"/>
      <c r="D55" s="96"/>
      <c r="E55" s="96"/>
      <c r="F55" s="96"/>
      <c r="G55" s="96"/>
      <c r="H55" s="97"/>
      <c r="I55" s="15"/>
      <c r="J55" s="98" t="s">
        <v>202</v>
      </c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9"/>
      <c r="CN55" s="100">
        <v>0</v>
      </c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2"/>
    </row>
    <row r="56" spans="1:105" ht="12.75" customHeight="1">
      <c r="A56" s="95"/>
      <c r="B56" s="96"/>
      <c r="C56" s="96"/>
      <c r="D56" s="96"/>
      <c r="E56" s="96"/>
      <c r="F56" s="96"/>
      <c r="G56" s="96"/>
      <c r="H56" s="97"/>
      <c r="I56" s="15"/>
      <c r="J56" s="98" t="s">
        <v>203</v>
      </c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9"/>
      <c r="CN56" s="100">
        <v>0</v>
      </c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2"/>
    </row>
    <row r="57" spans="1:105" ht="12.75" customHeight="1">
      <c r="A57" s="95"/>
      <c r="B57" s="96"/>
      <c r="C57" s="96"/>
      <c r="D57" s="96"/>
      <c r="E57" s="96"/>
      <c r="F57" s="96"/>
      <c r="G57" s="96"/>
      <c r="H57" s="97"/>
      <c r="I57" s="15"/>
      <c r="J57" s="98" t="s">
        <v>204</v>
      </c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9"/>
      <c r="CN57" s="100">
        <v>0</v>
      </c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2"/>
    </row>
    <row r="58" spans="1:105" ht="12.75" customHeight="1">
      <c r="A58" s="95"/>
      <c r="B58" s="96"/>
      <c r="C58" s="96"/>
      <c r="D58" s="96"/>
      <c r="E58" s="96"/>
      <c r="F58" s="96"/>
      <c r="G58" s="96"/>
      <c r="H58" s="97"/>
      <c r="I58" s="15"/>
      <c r="J58" s="98" t="s">
        <v>205</v>
      </c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9"/>
      <c r="CN58" s="100">
        <v>0</v>
      </c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2"/>
    </row>
    <row r="59" spans="1:105" ht="12.75" customHeight="1">
      <c r="A59" s="95"/>
      <c r="B59" s="96"/>
      <c r="C59" s="96"/>
      <c r="D59" s="96"/>
      <c r="E59" s="96"/>
      <c r="F59" s="96"/>
      <c r="G59" s="96"/>
      <c r="H59" s="97"/>
      <c r="I59" s="15"/>
      <c r="J59" s="98" t="s">
        <v>206</v>
      </c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9"/>
      <c r="CN59" s="100">
        <v>0</v>
      </c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2"/>
    </row>
    <row r="60" spans="1:105" ht="12.75" customHeight="1">
      <c r="A60" s="95"/>
      <c r="B60" s="96"/>
      <c r="C60" s="96"/>
      <c r="D60" s="96"/>
      <c r="E60" s="96"/>
      <c r="F60" s="96"/>
      <c r="G60" s="96"/>
      <c r="H60" s="97"/>
      <c r="I60" s="15"/>
      <c r="J60" s="98" t="s">
        <v>207</v>
      </c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9"/>
      <c r="CN60" s="100">
        <v>0</v>
      </c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2"/>
    </row>
    <row r="61" spans="1:105" ht="12.75" customHeight="1">
      <c r="A61" s="95"/>
      <c r="B61" s="96"/>
      <c r="C61" s="96"/>
      <c r="D61" s="96"/>
      <c r="E61" s="96"/>
      <c r="F61" s="96"/>
      <c r="G61" s="96"/>
      <c r="H61" s="97"/>
      <c r="I61" s="15"/>
      <c r="J61" s="98" t="s">
        <v>208</v>
      </c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9"/>
      <c r="CN61" s="100">
        <v>0</v>
      </c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2"/>
    </row>
    <row r="62" spans="1:105" ht="12.75" customHeight="1">
      <c r="A62" s="95"/>
      <c r="B62" s="96"/>
      <c r="C62" s="96"/>
      <c r="D62" s="96"/>
      <c r="E62" s="96"/>
      <c r="F62" s="96"/>
      <c r="G62" s="96"/>
      <c r="H62" s="97"/>
      <c r="I62" s="15"/>
      <c r="J62" s="98" t="s">
        <v>209</v>
      </c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9"/>
      <c r="CN62" s="100">
        <v>0</v>
      </c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2"/>
    </row>
    <row r="63" spans="1:105" ht="12.75" customHeight="1">
      <c r="A63" s="95"/>
      <c r="B63" s="96"/>
      <c r="C63" s="96"/>
      <c r="D63" s="96"/>
      <c r="E63" s="96"/>
      <c r="F63" s="96"/>
      <c r="G63" s="96"/>
      <c r="H63" s="97"/>
      <c r="I63" s="16"/>
      <c r="J63" s="105" t="s">
        <v>210</v>
      </c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6"/>
      <c r="CN63" s="107">
        <f>CN65</f>
        <v>2217320.78</v>
      </c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9"/>
    </row>
    <row r="64" spans="1:105" ht="12.75" customHeight="1">
      <c r="A64" s="95"/>
      <c r="B64" s="96"/>
      <c r="C64" s="96"/>
      <c r="D64" s="96"/>
      <c r="E64" s="96"/>
      <c r="F64" s="96"/>
      <c r="G64" s="96"/>
      <c r="H64" s="97"/>
      <c r="I64" s="14"/>
      <c r="J64" s="98" t="s">
        <v>211</v>
      </c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9"/>
      <c r="CN64" s="100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2"/>
    </row>
    <row r="65" spans="1:105" ht="12.75" customHeight="1">
      <c r="A65" s="95"/>
      <c r="B65" s="96"/>
      <c r="C65" s="96"/>
      <c r="D65" s="96"/>
      <c r="E65" s="96"/>
      <c r="F65" s="96"/>
      <c r="G65" s="96"/>
      <c r="H65" s="97"/>
      <c r="I65" s="14"/>
      <c r="J65" s="98" t="s">
        <v>212</v>
      </c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9"/>
      <c r="CN65" s="100">
        <f>CN67+CN68+CN83</f>
        <v>2217320.78</v>
      </c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2"/>
    </row>
    <row r="66" spans="1:105" ht="12.75" customHeight="1">
      <c r="A66" s="95"/>
      <c r="B66" s="96"/>
      <c r="C66" s="96"/>
      <c r="D66" s="96"/>
      <c r="E66" s="96"/>
      <c r="F66" s="96"/>
      <c r="G66" s="96"/>
      <c r="H66" s="97"/>
      <c r="I66" s="14"/>
      <c r="J66" s="103" t="s">
        <v>3</v>
      </c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4"/>
      <c r="CN66" s="100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2"/>
    </row>
    <row r="67" spans="1:105" ht="12.75" customHeight="1">
      <c r="A67" s="95"/>
      <c r="B67" s="96"/>
      <c r="C67" s="96"/>
      <c r="D67" s="96"/>
      <c r="E67" s="96"/>
      <c r="F67" s="96"/>
      <c r="G67" s="96"/>
      <c r="H67" s="97"/>
      <c r="I67" s="14"/>
      <c r="J67" s="98" t="s">
        <v>213</v>
      </c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9"/>
      <c r="CN67" s="100">
        <v>0</v>
      </c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2"/>
    </row>
    <row r="68" spans="1:105" ht="27" customHeight="1">
      <c r="A68" s="95"/>
      <c r="B68" s="96"/>
      <c r="C68" s="96"/>
      <c r="D68" s="96"/>
      <c r="E68" s="96"/>
      <c r="F68" s="96"/>
      <c r="G68" s="96"/>
      <c r="H68" s="97"/>
      <c r="I68" s="15"/>
      <c r="J68" s="98" t="s">
        <v>214</v>
      </c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9"/>
      <c r="CN68" s="100">
        <f>CN70+CN71+CN72+CN73+CN74+CN75+CN76+CN77+CN78+CN79+CN80+CN81+CN82</f>
        <v>2092904.71</v>
      </c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2"/>
    </row>
    <row r="69" spans="1:105" ht="12.75" customHeight="1">
      <c r="A69" s="95"/>
      <c r="B69" s="96"/>
      <c r="C69" s="96"/>
      <c r="D69" s="96"/>
      <c r="E69" s="96"/>
      <c r="F69" s="96"/>
      <c r="G69" s="96"/>
      <c r="H69" s="97"/>
      <c r="I69" s="14"/>
      <c r="J69" s="103" t="s">
        <v>3</v>
      </c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4"/>
      <c r="CN69" s="100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2"/>
    </row>
    <row r="70" spans="1:105" ht="12.75" customHeight="1">
      <c r="A70" s="95"/>
      <c r="B70" s="96"/>
      <c r="C70" s="96"/>
      <c r="D70" s="96"/>
      <c r="E70" s="96"/>
      <c r="F70" s="96"/>
      <c r="G70" s="96"/>
      <c r="H70" s="97"/>
      <c r="I70" s="14"/>
      <c r="J70" s="98" t="s">
        <v>215</v>
      </c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9"/>
      <c r="CN70" s="100">
        <v>501020.94</v>
      </c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2"/>
    </row>
    <row r="71" spans="1:105" ht="12.75" customHeight="1">
      <c r="A71" s="95"/>
      <c r="B71" s="96"/>
      <c r="C71" s="96"/>
      <c r="D71" s="96"/>
      <c r="E71" s="96"/>
      <c r="F71" s="96"/>
      <c r="G71" s="96"/>
      <c r="H71" s="97"/>
      <c r="I71" s="15"/>
      <c r="J71" s="98" t="s">
        <v>216</v>
      </c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9"/>
      <c r="CN71" s="100">
        <v>1143.2</v>
      </c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2"/>
    </row>
    <row r="72" spans="1:105" ht="12.75" customHeight="1">
      <c r="A72" s="95"/>
      <c r="B72" s="96"/>
      <c r="C72" s="96"/>
      <c r="D72" s="96"/>
      <c r="E72" s="96"/>
      <c r="F72" s="96"/>
      <c r="G72" s="96"/>
      <c r="H72" s="97"/>
      <c r="I72" s="15"/>
      <c r="J72" s="98" t="s">
        <v>217</v>
      </c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9"/>
      <c r="CN72" s="100">
        <v>0</v>
      </c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2"/>
    </row>
    <row r="73" spans="1:105" ht="12.75" customHeight="1">
      <c r="A73" s="95"/>
      <c r="B73" s="96"/>
      <c r="C73" s="96"/>
      <c r="D73" s="96"/>
      <c r="E73" s="96"/>
      <c r="F73" s="96"/>
      <c r="G73" s="96"/>
      <c r="H73" s="97"/>
      <c r="I73" s="15"/>
      <c r="J73" s="98" t="s">
        <v>218</v>
      </c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9"/>
      <c r="CN73" s="100">
        <v>1188411.15</v>
      </c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2"/>
    </row>
    <row r="74" spans="1:105" ht="12.75" customHeight="1">
      <c r="A74" s="95"/>
      <c r="B74" s="96"/>
      <c r="C74" s="96"/>
      <c r="D74" s="96"/>
      <c r="E74" s="96"/>
      <c r="F74" s="96"/>
      <c r="G74" s="96"/>
      <c r="H74" s="97"/>
      <c r="I74" s="15"/>
      <c r="J74" s="98" t="s">
        <v>219</v>
      </c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9"/>
      <c r="CN74" s="100">
        <v>8400</v>
      </c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2"/>
    </row>
    <row r="75" spans="1:105" ht="12.75" customHeight="1">
      <c r="A75" s="95"/>
      <c r="B75" s="96"/>
      <c r="C75" s="96"/>
      <c r="D75" s="96"/>
      <c r="E75" s="96"/>
      <c r="F75" s="96"/>
      <c r="G75" s="96"/>
      <c r="H75" s="97"/>
      <c r="I75" s="15"/>
      <c r="J75" s="98" t="s">
        <v>220</v>
      </c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9"/>
      <c r="CN75" s="100">
        <v>209922</v>
      </c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2"/>
    </row>
    <row r="76" spans="1:105" ht="12.75" customHeight="1">
      <c r="A76" s="95"/>
      <c r="B76" s="96"/>
      <c r="C76" s="96"/>
      <c r="D76" s="96"/>
      <c r="E76" s="96"/>
      <c r="F76" s="96"/>
      <c r="G76" s="96"/>
      <c r="H76" s="97"/>
      <c r="I76" s="15"/>
      <c r="J76" s="98" t="s">
        <v>221</v>
      </c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9"/>
      <c r="CN76" s="100">
        <v>0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2"/>
    </row>
    <row r="77" spans="1:105" ht="12.75" customHeight="1">
      <c r="A77" s="95"/>
      <c r="B77" s="96"/>
      <c r="C77" s="96"/>
      <c r="D77" s="96"/>
      <c r="E77" s="96"/>
      <c r="F77" s="96"/>
      <c r="G77" s="96"/>
      <c r="H77" s="97"/>
      <c r="I77" s="15"/>
      <c r="J77" s="98" t="s">
        <v>222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9"/>
      <c r="CN77" s="100">
        <v>0</v>
      </c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2"/>
    </row>
    <row r="78" spans="1:105" ht="12.75" customHeight="1">
      <c r="A78" s="95"/>
      <c r="B78" s="96"/>
      <c r="C78" s="96"/>
      <c r="D78" s="96"/>
      <c r="E78" s="96"/>
      <c r="F78" s="96"/>
      <c r="G78" s="96"/>
      <c r="H78" s="97"/>
      <c r="I78" s="15"/>
      <c r="J78" s="98" t="s">
        <v>223</v>
      </c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9"/>
      <c r="CN78" s="100">
        <v>0</v>
      </c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2"/>
    </row>
    <row r="79" spans="1:105" ht="12.75" customHeight="1">
      <c r="A79" s="95"/>
      <c r="B79" s="96"/>
      <c r="C79" s="96"/>
      <c r="D79" s="96"/>
      <c r="E79" s="96"/>
      <c r="F79" s="96"/>
      <c r="G79" s="96"/>
      <c r="H79" s="97"/>
      <c r="I79" s="15"/>
      <c r="J79" s="98" t="s">
        <v>224</v>
      </c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9"/>
      <c r="CN79" s="100">
        <v>0</v>
      </c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2"/>
    </row>
    <row r="80" spans="1:105" ht="12.75" customHeight="1">
      <c r="A80" s="95"/>
      <c r="B80" s="96"/>
      <c r="C80" s="96"/>
      <c r="D80" s="96"/>
      <c r="E80" s="96"/>
      <c r="F80" s="96"/>
      <c r="G80" s="96"/>
      <c r="H80" s="97"/>
      <c r="I80" s="15"/>
      <c r="J80" s="98" t="s">
        <v>225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9"/>
      <c r="CN80" s="100">
        <v>0</v>
      </c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2"/>
    </row>
    <row r="81" spans="1:105" ht="12.75" customHeight="1">
      <c r="A81" s="95"/>
      <c r="B81" s="96"/>
      <c r="C81" s="96"/>
      <c r="D81" s="96"/>
      <c r="E81" s="96"/>
      <c r="F81" s="96"/>
      <c r="G81" s="96"/>
      <c r="H81" s="97"/>
      <c r="I81" s="15"/>
      <c r="J81" s="98" t="s">
        <v>226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9"/>
      <c r="CN81" s="100">
        <v>180131</v>
      </c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2"/>
    </row>
    <row r="82" spans="1:105" ht="12.75" customHeight="1">
      <c r="A82" s="95"/>
      <c r="B82" s="96"/>
      <c r="C82" s="96"/>
      <c r="D82" s="96"/>
      <c r="E82" s="96"/>
      <c r="F82" s="96"/>
      <c r="G82" s="96"/>
      <c r="H82" s="97"/>
      <c r="I82" s="15"/>
      <c r="J82" s="98" t="s">
        <v>227</v>
      </c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9"/>
      <c r="CN82" s="100">
        <v>3876.42</v>
      </c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2"/>
    </row>
    <row r="83" spans="1:105" ht="27" customHeight="1">
      <c r="A83" s="95"/>
      <c r="B83" s="96"/>
      <c r="C83" s="96"/>
      <c r="D83" s="96"/>
      <c r="E83" s="96"/>
      <c r="F83" s="96"/>
      <c r="G83" s="96"/>
      <c r="H83" s="97"/>
      <c r="I83" s="15"/>
      <c r="J83" s="98" t="s">
        <v>228</v>
      </c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9"/>
      <c r="CN83" s="100">
        <f>CN85+CN86+CN87+CN88+CN89+CN90+CN91+CN92+CN93+CN94+CN95+CN96+CN97</f>
        <v>124416.07</v>
      </c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2"/>
    </row>
    <row r="84" spans="1:105" ht="12.75" customHeight="1">
      <c r="A84" s="95"/>
      <c r="B84" s="96"/>
      <c r="C84" s="96"/>
      <c r="D84" s="96"/>
      <c r="E84" s="96"/>
      <c r="F84" s="96"/>
      <c r="G84" s="96"/>
      <c r="H84" s="97"/>
      <c r="I84" s="14"/>
      <c r="J84" s="103" t="s">
        <v>3</v>
      </c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4"/>
      <c r="CN84" s="100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2"/>
    </row>
    <row r="85" spans="1:105" ht="12.75" customHeight="1">
      <c r="A85" s="95"/>
      <c r="B85" s="96"/>
      <c r="C85" s="96"/>
      <c r="D85" s="96"/>
      <c r="E85" s="96"/>
      <c r="F85" s="96"/>
      <c r="G85" s="96"/>
      <c r="H85" s="97"/>
      <c r="I85" s="14"/>
      <c r="J85" s="98" t="s">
        <v>229</v>
      </c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9"/>
      <c r="CN85" s="100">
        <v>0</v>
      </c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2"/>
    </row>
    <row r="86" spans="1:105" ht="12.75" customHeight="1">
      <c r="A86" s="95"/>
      <c r="B86" s="96"/>
      <c r="C86" s="96"/>
      <c r="D86" s="96"/>
      <c r="E86" s="96"/>
      <c r="F86" s="96"/>
      <c r="G86" s="96"/>
      <c r="H86" s="97"/>
      <c r="I86" s="15"/>
      <c r="J86" s="98" t="s">
        <v>230</v>
      </c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9"/>
      <c r="CN86" s="100">
        <v>0</v>
      </c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2"/>
    </row>
    <row r="87" spans="1:105" ht="12.75" customHeight="1">
      <c r="A87" s="95"/>
      <c r="B87" s="96"/>
      <c r="C87" s="96"/>
      <c r="D87" s="96"/>
      <c r="E87" s="96"/>
      <c r="F87" s="96"/>
      <c r="G87" s="96"/>
      <c r="H87" s="97"/>
      <c r="I87" s="15"/>
      <c r="J87" s="98" t="s">
        <v>231</v>
      </c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9"/>
      <c r="CN87" s="100">
        <v>0</v>
      </c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2"/>
    </row>
    <row r="88" spans="1:105" ht="12.75" customHeight="1">
      <c r="A88" s="95"/>
      <c r="B88" s="96"/>
      <c r="C88" s="96"/>
      <c r="D88" s="96"/>
      <c r="E88" s="96"/>
      <c r="F88" s="96"/>
      <c r="G88" s="96"/>
      <c r="H88" s="97"/>
      <c r="I88" s="15"/>
      <c r="J88" s="98" t="s">
        <v>232</v>
      </c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9"/>
      <c r="CN88" s="100">
        <v>0</v>
      </c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2"/>
    </row>
    <row r="89" spans="1:105" ht="12.75" customHeight="1">
      <c r="A89" s="95"/>
      <c r="B89" s="96"/>
      <c r="C89" s="96"/>
      <c r="D89" s="96"/>
      <c r="E89" s="96"/>
      <c r="F89" s="96"/>
      <c r="G89" s="96"/>
      <c r="H89" s="97"/>
      <c r="I89" s="15"/>
      <c r="J89" s="98" t="s">
        <v>233</v>
      </c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9"/>
      <c r="CN89" s="100">
        <v>3572.54</v>
      </c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2"/>
    </row>
    <row r="90" spans="1:105" ht="12.75" customHeight="1">
      <c r="A90" s="95"/>
      <c r="B90" s="96"/>
      <c r="C90" s="96"/>
      <c r="D90" s="96"/>
      <c r="E90" s="96"/>
      <c r="F90" s="96"/>
      <c r="G90" s="96"/>
      <c r="H90" s="97"/>
      <c r="I90" s="15"/>
      <c r="J90" s="98" t="s">
        <v>234</v>
      </c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9"/>
      <c r="CN90" s="100">
        <v>17916</v>
      </c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2"/>
    </row>
    <row r="91" spans="1:105" ht="12.75" customHeight="1">
      <c r="A91" s="95"/>
      <c r="B91" s="96"/>
      <c r="C91" s="96"/>
      <c r="D91" s="96"/>
      <c r="E91" s="96"/>
      <c r="F91" s="96"/>
      <c r="G91" s="96"/>
      <c r="H91" s="97"/>
      <c r="I91" s="15"/>
      <c r="J91" s="98" t="s">
        <v>235</v>
      </c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9"/>
      <c r="CN91" s="100">
        <v>58000</v>
      </c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2"/>
    </row>
    <row r="92" spans="1:105" ht="12.75" customHeight="1">
      <c r="A92" s="95"/>
      <c r="B92" s="96"/>
      <c r="C92" s="96"/>
      <c r="D92" s="96"/>
      <c r="E92" s="96"/>
      <c r="F92" s="96"/>
      <c r="G92" s="96"/>
      <c r="H92" s="97"/>
      <c r="I92" s="15"/>
      <c r="J92" s="98" t="s">
        <v>236</v>
      </c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9"/>
      <c r="CN92" s="100">
        <v>0</v>
      </c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2"/>
    </row>
    <row r="93" spans="1:105" ht="12.75" customHeight="1">
      <c r="A93" s="95"/>
      <c r="B93" s="96"/>
      <c r="C93" s="96"/>
      <c r="D93" s="96"/>
      <c r="E93" s="96"/>
      <c r="F93" s="96"/>
      <c r="G93" s="96"/>
      <c r="H93" s="97"/>
      <c r="I93" s="15"/>
      <c r="J93" s="98" t="s">
        <v>237</v>
      </c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9"/>
      <c r="CN93" s="100">
        <v>0</v>
      </c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2"/>
    </row>
    <row r="94" spans="1:105" ht="12.75" customHeight="1">
      <c r="A94" s="95"/>
      <c r="B94" s="96"/>
      <c r="C94" s="96"/>
      <c r="D94" s="96"/>
      <c r="E94" s="96"/>
      <c r="F94" s="96"/>
      <c r="G94" s="96"/>
      <c r="H94" s="97"/>
      <c r="I94" s="15"/>
      <c r="J94" s="98" t="s">
        <v>238</v>
      </c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9"/>
      <c r="CN94" s="100">
        <v>44927.53</v>
      </c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2"/>
    </row>
    <row r="95" spans="1:105" ht="12.75" customHeight="1">
      <c r="A95" s="95"/>
      <c r="B95" s="96"/>
      <c r="C95" s="96"/>
      <c r="D95" s="96"/>
      <c r="E95" s="96"/>
      <c r="F95" s="96"/>
      <c r="G95" s="96"/>
      <c r="H95" s="97"/>
      <c r="I95" s="15"/>
      <c r="J95" s="98" t="s">
        <v>239</v>
      </c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9"/>
      <c r="CN95" s="100">
        <v>0</v>
      </c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2"/>
    </row>
    <row r="96" spans="1:105" ht="12.75" customHeight="1">
      <c r="A96" s="95"/>
      <c r="B96" s="96"/>
      <c r="C96" s="96"/>
      <c r="D96" s="96"/>
      <c r="E96" s="96"/>
      <c r="F96" s="96"/>
      <c r="G96" s="96"/>
      <c r="H96" s="97"/>
      <c r="I96" s="15"/>
      <c r="J96" s="98" t="s">
        <v>240</v>
      </c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9"/>
      <c r="CN96" s="100">
        <v>0</v>
      </c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2"/>
    </row>
    <row r="97" spans="1:105" ht="12.75" customHeight="1">
      <c r="A97" s="95"/>
      <c r="B97" s="96"/>
      <c r="C97" s="96"/>
      <c r="D97" s="96"/>
      <c r="E97" s="96"/>
      <c r="F97" s="96"/>
      <c r="G97" s="96"/>
      <c r="H97" s="97"/>
      <c r="I97" s="15"/>
      <c r="J97" s="98" t="s">
        <v>241</v>
      </c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9"/>
      <c r="CN97" s="100">
        <v>0</v>
      </c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2"/>
    </row>
  </sheetData>
  <sheetProtection/>
  <mergeCells count="286">
    <mergeCell ref="B1:CZ1"/>
    <mergeCell ref="AH2:BM2"/>
    <mergeCell ref="BN2:BQ2"/>
    <mergeCell ref="BR2:BU2"/>
    <mergeCell ref="A4:H4"/>
    <mergeCell ref="I4:CM4"/>
    <mergeCell ref="CN4:DA4"/>
    <mergeCell ref="A5:H5"/>
    <mergeCell ref="I5:CM5"/>
    <mergeCell ref="CN5:DA5"/>
    <mergeCell ref="A6:H6"/>
    <mergeCell ref="J6:CM6"/>
    <mergeCell ref="CN6:DA6"/>
    <mergeCell ref="A7:H7"/>
    <mergeCell ref="J7:CM7"/>
    <mergeCell ref="CN7:DA7"/>
    <mergeCell ref="A8:H8"/>
    <mergeCell ref="J8:CM8"/>
    <mergeCell ref="CN8:DA8"/>
    <mergeCell ref="A9:H9"/>
    <mergeCell ref="J9:CM9"/>
    <mergeCell ref="CN9:DA9"/>
    <mergeCell ref="A10:H10"/>
    <mergeCell ref="J10:CM10"/>
    <mergeCell ref="CN10:DA10"/>
    <mergeCell ref="A11:H11"/>
    <mergeCell ref="J11:CM11"/>
    <mergeCell ref="CN11:DA11"/>
    <mergeCell ref="A12:H12"/>
    <mergeCell ref="J12:CM12"/>
    <mergeCell ref="CN12:DA12"/>
    <mergeCell ref="A13:H13"/>
    <mergeCell ref="J13:CM13"/>
    <mergeCell ref="CN13:DA13"/>
    <mergeCell ref="A14:H14"/>
    <mergeCell ref="J14:CM14"/>
    <mergeCell ref="CN14:DA14"/>
    <mergeCell ref="A15:H15"/>
    <mergeCell ref="J15:CM15"/>
    <mergeCell ref="CN15:DA15"/>
    <mergeCell ref="A16:H16"/>
    <mergeCell ref="J16:CM16"/>
    <mergeCell ref="CN16:DA16"/>
    <mergeCell ref="A17:H17"/>
    <mergeCell ref="J17:CM17"/>
    <mergeCell ref="CN17:DA17"/>
    <mergeCell ref="A18:H18"/>
    <mergeCell ref="J18:CM18"/>
    <mergeCell ref="CN18:DA18"/>
    <mergeCell ref="A19:H19"/>
    <mergeCell ref="J19:CM19"/>
    <mergeCell ref="CN19:DA19"/>
    <mergeCell ref="A20:H20"/>
    <mergeCell ref="J20:CM20"/>
    <mergeCell ref="CN20:DA20"/>
    <mergeCell ref="A21:H21"/>
    <mergeCell ref="J21:CM21"/>
    <mergeCell ref="CN21:DA21"/>
    <mergeCell ref="A22:H22"/>
    <mergeCell ref="J22:CM22"/>
    <mergeCell ref="CN22:DA22"/>
    <mergeCell ref="A23:H23"/>
    <mergeCell ref="J23:CM23"/>
    <mergeCell ref="CN23:DA23"/>
    <mergeCell ref="A24:H24"/>
    <mergeCell ref="J24:CM24"/>
    <mergeCell ref="CN24:DA24"/>
    <mergeCell ref="A25:H25"/>
    <mergeCell ref="J25:CM25"/>
    <mergeCell ref="CN25:DA25"/>
    <mergeCell ref="A26:H26"/>
    <mergeCell ref="J26:CM26"/>
    <mergeCell ref="CN26:DA26"/>
    <mergeCell ref="A27:H27"/>
    <mergeCell ref="J27:CM27"/>
    <mergeCell ref="CN27:DA27"/>
    <mergeCell ref="A28:H28"/>
    <mergeCell ref="J28:CM28"/>
    <mergeCell ref="CN28:DA28"/>
    <mergeCell ref="A29:H29"/>
    <mergeCell ref="J29:CM29"/>
    <mergeCell ref="CN29:DA29"/>
    <mergeCell ref="A30:H30"/>
    <mergeCell ref="J30:CM30"/>
    <mergeCell ref="CN30:DA30"/>
    <mergeCell ref="A31:H31"/>
    <mergeCell ref="J31:CM31"/>
    <mergeCell ref="CN31:DA31"/>
    <mergeCell ref="A32:H32"/>
    <mergeCell ref="J32:CM32"/>
    <mergeCell ref="CN32:DA32"/>
    <mergeCell ref="A33:H33"/>
    <mergeCell ref="J33:CM33"/>
    <mergeCell ref="CN33:DA33"/>
    <mergeCell ref="A34:H34"/>
    <mergeCell ref="J34:CM34"/>
    <mergeCell ref="CN34:DA34"/>
    <mergeCell ref="A35:H35"/>
    <mergeCell ref="J35:CM35"/>
    <mergeCell ref="CN35:DA35"/>
    <mergeCell ref="A36:H36"/>
    <mergeCell ref="J36:CM36"/>
    <mergeCell ref="CN36:DA36"/>
    <mergeCell ref="A37:H37"/>
    <mergeCell ref="J37:CM37"/>
    <mergeCell ref="CN37:DA37"/>
    <mergeCell ref="A38:H38"/>
    <mergeCell ref="J38:CM38"/>
    <mergeCell ref="CN38:DA38"/>
    <mergeCell ref="A39:H39"/>
    <mergeCell ref="J39:CM39"/>
    <mergeCell ref="CN39:DA39"/>
    <mergeCell ref="A40:H40"/>
    <mergeCell ref="J40:CM40"/>
    <mergeCell ref="CN40:DA40"/>
    <mergeCell ref="A41:H41"/>
    <mergeCell ref="J41:CM41"/>
    <mergeCell ref="CN41:DA41"/>
    <mergeCell ref="A42:H42"/>
    <mergeCell ref="J42:CM42"/>
    <mergeCell ref="CN42:DA42"/>
    <mergeCell ref="A43:H43"/>
    <mergeCell ref="J43:CM43"/>
    <mergeCell ref="CN43:DA43"/>
    <mergeCell ref="A44:H44"/>
    <mergeCell ref="J44:CM44"/>
    <mergeCell ref="CN44:DA44"/>
    <mergeCell ref="A45:H45"/>
    <mergeCell ref="J45:CM45"/>
    <mergeCell ref="CN45:DA45"/>
    <mergeCell ref="A46:H46"/>
    <mergeCell ref="J46:CM46"/>
    <mergeCell ref="CN46:DA46"/>
    <mergeCell ref="A47:H47"/>
    <mergeCell ref="J47:CM47"/>
    <mergeCell ref="CN47:DA47"/>
    <mergeCell ref="A48:H48"/>
    <mergeCell ref="J48:CM48"/>
    <mergeCell ref="CN48:DA48"/>
    <mergeCell ref="A49:H49"/>
    <mergeCell ref="J49:CM49"/>
    <mergeCell ref="CN49:DA49"/>
    <mergeCell ref="A50:H50"/>
    <mergeCell ref="J50:CM50"/>
    <mergeCell ref="CN50:DA50"/>
    <mergeCell ref="A51:H51"/>
    <mergeCell ref="J51:CM51"/>
    <mergeCell ref="CN51:DA51"/>
    <mergeCell ref="A52:H52"/>
    <mergeCell ref="J52:CM52"/>
    <mergeCell ref="CN52:DA52"/>
    <mergeCell ref="A53:H53"/>
    <mergeCell ref="J53:CM53"/>
    <mergeCell ref="CN53:DA53"/>
    <mergeCell ref="A54:H54"/>
    <mergeCell ref="J54:CM54"/>
    <mergeCell ref="CN54:DA54"/>
    <mergeCell ref="A55:H55"/>
    <mergeCell ref="J55:CM55"/>
    <mergeCell ref="CN55:DA55"/>
    <mergeCell ref="A56:H56"/>
    <mergeCell ref="J56:CM56"/>
    <mergeCell ref="CN56:DA56"/>
    <mergeCell ref="A57:H57"/>
    <mergeCell ref="J57:CM57"/>
    <mergeCell ref="CN57:DA57"/>
    <mergeCell ref="A58:H58"/>
    <mergeCell ref="J58:CM58"/>
    <mergeCell ref="CN58:DA58"/>
    <mergeCell ref="A59:H59"/>
    <mergeCell ref="J59:CM59"/>
    <mergeCell ref="CN59:DA59"/>
    <mergeCell ref="A60:H60"/>
    <mergeCell ref="J60:CM60"/>
    <mergeCell ref="CN60:DA60"/>
    <mergeCell ref="A61:H61"/>
    <mergeCell ref="J61:CM61"/>
    <mergeCell ref="CN61:DA61"/>
    <mergeCell ref="A62:H62"/>
    <mergeCell ref="J62:CM62"/>
    <mergeCell ref="CN62:DA62"/>
    <mergeCell ref="A63:H63"/>
    <mergeCell ref="J63:CM63"/>
    <mergeCell ref="CN63:DA63"/>
    <mergeCell ref="A64:H64"/>
    <mergeCell ref="J64:CM64"/>
    <mergeCell ref="CN64:DA64"/>
    <mergeCell ref="A65:H65"/>
    <mergeCell ref="J65:CM65"/>
    <mergeCell ref="CN65:DA65"/>
    <mergeCell ref="A66:H66"/>
    <mergeCell ref="J66:CM66"/>
    <mergeCell ref="CN66:DA66"/>
    <mergeCell ref="A67:H67"/>
    <mergeCell ref="J67:CM67"/>
    <mergeCell ref="CN67:DA67"/>
    <mergeCell ref="A68:H68"/>
    <mergeCell ref="J68:CM68"/>
    <mergeCell ref="CN68:DA68"/>
    <mergeCell ref="A69:H69"/>
    <mergeCell ref="J69:CM69"/>
    <mergeCell ref="CN69:DA69"/>
    <mergeCell ref="A70:H70"/>
    <mergeCell ref="J70:CM70"/>
    <mergeCell ref="CN70:DA70"/>
    <mergeCell ref="A71:H71"/>
    <mergeCell ref="J71:CM71"/>
    <mergeCell ref="CN71:DA71"/>
    <mergeCell ref="A72:H72"/>
    <mergeCell ref="J72:CM72"/>
    <mergeCell ref="CN72:DA72"/>
    <mergeCell ref="A73:H73"/>
    <mergeCell ref="J73:CM73"/>
    <mergeCell ref="CN73:DA73"/>
    <mergeCell ref="A74:H74"/>
    <mergeCell ref="J74:CM74"/>
    <mergeCell ref="CN74:DA74"/>
    <mergeCell ref="A75:H75"/>
    <mergeCell ref="J75:CM75"/>
    <mergeCell ref="CN75:DA75"/>
    <mergeCell ref="A76:H76"/>
    <mergeCell ref="J76:CM76"/>
    <mergeCell ref="CN76:DA76"/>
    <mergeCell ref="A77:H77"/>
    <mergeCell ref="J77:CM77"/>
    <mergeCell ref="CN77:DA77"/>
    <mergeCell ref="A78:H78"/>
    <mergeCell ref="J78:CM78"/>
    <mergeCell ref="CN78:DA78"/>
    <mergeCell ref="A79:H79"/>
    <mergeCell ref="J79:CM79"/>
    <mergeCell ref="CN79:DA79"/>
    <mergeCell ref="A80:H80"/>
    <mergeCell ref="J80:CM80"/>
    <mergeCell ref="CN80:DA80"/>
    <mergeCell ref="A81:H81"/>
    <mergeCell ref="J81:CM81"/>
    <mergeCell ref="CN81:DA81"/>
    <mergeCell ref="A82:H82"/>
    <mergeCell ref="J82:CM82"/>
    <mergeCell ref="CN82:DA82"/>
    <mergeCell ref="A83:H83"/>
    <mergeCell ref="J83:CM83"/>
    <mergeCell ref="CN83:DA83"/>
    <mergeCell ref="A84:H84"/>
    <mergeCell ref="J84:CM84"/>
    <mergeCell ref="CN84:DA84"/>
    <mergeCell ref="A85:H85"/>
    <mergeCell ref="J85:CM85"/>
    <mergeCell ref="CN85:DA85"/>
    <mergeCell ref="A86:H86"/>
    <mergeCell ref="J86:CM86"/>
    <mergeCell ref="CN86:DA86"/>
    <mergeCell ref="A87:H87"/>
    <mergeCell ref="J87:CM87"/>
    <mergeCell ref="CN87:DA87"/>
    <mergeCell ref="A88:H88"/>
    <mergeCell ref="J88:CM88"/>
    <mergeCell ref="CN88:DA88"/>
    <mergeCell ref="A89:H89"/>
    <mergeCell ref="J89:CM89"/>
    <mergeCell ref="CN89:DA89"/>
    <mergeCell ref="A90:H90"/>
    <mergeCell ref="J90:CM90"/>
    <mergeCell ref="CN90:DA90"/>
    <mergeCell ref="A91:H91"/>
    <mergeCell ref="J91:CM91"/>
    <mergeCell ref="CN91:DA91"/>
    <mergeCell ref="A92:H92"/>
    <mergeCell ref="J92:CM92"/>
    <mergeCell ref="CN92:DA92"/>
    <mergeCell ref="A97:H97"/>
    <mergeCell ref="J97:CM97"/>
    <mergeCell ref="CN97:DA97"/>
    <mergeCell ref="A95:H95"/>
    <mergeCell ref="J95:CM95"/>
    <mergeCell ref="CN95:DA95"/>
    <mergeCell ref="A96:H96"/>
    <mergeCell ref="J96:CM96"/>
    <mergeCell ref="CN96:DA96"/>
    <mergeCell ref="A94:H94"/>
    <mergeCell ref="J94:CM94"/>
    <mergeCell ref="CN94:DA94"/>
    <mergeCell ref="A93:H93"/>
    <mergeCell ref="J93:CM93"/>
    <mergeCell ref="CN93:DA93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G58"/>
  <sheetViews>
    <sheetView view="pageBreakPreview" zoomScaleSheetLayoutView="100" zoomScalePageLayoutView="0" workbookViewId="0" topLeftCell="A36">
      <selection activeCell="BY48" sqref="BY48:CM48"/>
    </sheetView>
  </sheetViews>
  <sheetFormatPr defaultColWidth="0.875" defaultRowHeight="12.75"/>
  <cols>
    <col min="1" max="16" width="0.875" style="38" customWidth="1"/>
    <col min="17" max="17" width="0.5" style="38" customWidth="1"/>
    <col min="18" max="19" width="0.875" style="38" customWidth="1"/>
    <col min="20" max="20" width="0.12890625" style="38" customWidth="1"/>
    <col min="21" max="21" width="0.875" style="38" hidden="1" customWidth="1"/>
    <col min="22" max="24" width="0.875" style="38" customWidth="1"/>
    <col min="25" max="25" width="0.37109375" style="38" customWidth="1"/>
    <col min="26" max="26" width="0.875" style="38" customWidth="1"/>
    <col min="27" max="27" width="1.37890625" style="38" customWidth="1"/>
    <col min="28" max="28" width="0.37109375" style="38" customWidth="1"/>
    <col min="29" max="29" width="0.5" style="38" customWidth="1"/>
    <col min="30" max="30" width="0.6171875" style="38" customWidth="1"/>
    <col min="31" max="31" width="0.875" style="38" hidden="1" customWidth="1"/>
    <col min="32" max="33" width="0.875" style="38" customWidth="1"/>
    <col min="34" max="34" width="0.37109375" style="38" customWidth="1"/>
    <col min="35" max="35" width="0.875" style="38" customWidth="1"/>
    <col min="36" max="36" width="0.6171875" style="38" customWidth="1"/>
    <col min="37" max="40" width="0.12890625" style="38" customWidth="1"/>
    <col min="41" max="41" width="0.6171875" style="38" customWidth="1"/>
    <col min="42" max="42" width="0.37109375" style="38" customWidth="1"/>
    <col min="43" max="45" width="0.6171875" style="38" customWidth="1"/>
    <col min="46" max="48" width="0.5" style="38" customWidth="1"/>
    <col min="49" max="49" width="0.5" style="38" hidden="1" customWidth="1"/>
    <col min="50" max="51" width="0.5" style="38" customWidth="1"/>
    <col min="52" max="55" width="0.37109375" style="38" customWidth="1"/>
    <col min="56" max="56" width="0.875" style="38" customWidth="1"/>
    <col min="57" max="58" width="0.37109375" style="38" customWidth="1"/>
    <col min="59" max="61" width="0.5" style="38" customWidth="1"/>
    <col min="62" max="66" width="0.6171875" style="38" customWidth="1"/>
    <col min="67" max="67" width="1.625" style="38" customWidth="1"/>
    <col min="68" max="68" width="1.875" style="38" customWidth="1"/>
    <col min="69" max="69" width="0.12890625" style="38" customWidth="1"/>
    <col min="70" max="71" width="0.6171875" style="38" customWidth="1"/>
    <col min="72" max="72" width="0.37109375" style="38" customWidth="1"/>
    <col min="73" max="80" width="0.6171875" style="38" customWidth="1"/>
    <col min="81" max="81" width="1.37890625" style="38" customWidth="1"/>
    <col min="82" max="82" width="0.875" style="38" customWidth="1"/>
    <col min="83" max="84" width="0.6171875" style="38" customWidth="1"/>
    <col min="85" max="85" width="1.00390625" style="38" customWidth="1"/>
    <col min="86" max="86" width="1.4921875" style="38" customWidth="1"/>
    <col min="87" max="100" width="0.6171875" style="38" customWidth="1"/>
    <col min="101" max="101" width="0.37109375" style="38" customWidth="1"/>
    <col min="102" max="114" width="0.6171875" style="38" customWidth="1"/>
    <col min="115" max="115" width="0.5" style="38" customWidth="1"/>
    <col min="116" max="129" width="0.6171875" style="38" customWidth="1"/>
    <col min="130" max="130" width="1.12109375" style="38" customWidth="1"/>
    <col min="131" max="137" width="0.6171875" style="38" customWidth="1"/>
    <col min="138" max="16384" width="0.875" style="38" customWidth="1"/>
  </cols>
  <sheetData>
    <row r="1" spans="2:137" s="37" customFormat="1" ht="13.5">
      <c r="B1" s="94" t="s">
        <v>142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</row>
    <row r="2" spans="2:137" ht="13.5">
      <c r="B2" s="23"/>
      <c r="C2" s="23"/>
      <c r="D2" s="23"/>
      <c r="E2" s="23"/>
      <c r="F2" s="23"/>
      <c r="G2" s="23"/>
      <c r="H2" s="23"/>
      <c r="I2" s="23"/>
      <c r="J2" s="23"/>
      <c r="K2" s="37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33"/>
      <c r="AU2" s="33"/>
      <c r="AV2" s="39" t="s">
        <v>54</v>
      </c>
      <c r="AW2" s="139" t="s">
        <v>268</v>
      </c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40">
        <v>20</v>
      </c>
      <c r="CD2" s="140"/>
      <c r="CE2" s="140"/>
      <c r="CF2" s="140"/>
      <c r="CG2" s="141" t="s">
        <v>267</v>
      </c>
      <c r="CH2" s="141"/>
      <c r="CI2" s="141"/>
      <c r="CJ2" s="141"/>
      <c r="CK2" s="33" t="s">
        <v>1</v>
      </c>
      <c r="CL2" s="33"/>
      <c r="CM2" s="33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</row>
    <row r="3" spans="46:91" ht="12.75">
      <c r="AT3" s="37"/>
      <c r="AU3" s="37"/>
      <c r="AV3" s="41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3"/>
      <c r="CD3" s="143"/>
      <c r="CE3" s="143"/>
      <c r="CF3" s="143"/>
      <c r="CG3" s="119"/>
      <c r="CH3" s="119"/>
      <c r="CI3" s="119"/>
      <c r="CJ3" s="119"/>
      <c r="CK3" s="37"/>
      <c r="CL3" s="37"/>
      <c r="CM3" s="37"/>
    </row>
    <row r="4" spans="1:137" ht="26.25" customHeight="1">
      <c r="A4" s="154" t="s">
        <v>55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6"/>
      <c r="AJ4" s="154" t="s">
        <v>133</v>
      </c>
      <c r="AK4" s="155"/>
      <c r="AL4" s="155"/>
      <c r="AM4" s="155"/>
      <c r="AN4" s="155"/>
      <c r="AO4" s="155"/>
      <c r="AP4" s="155"/>
      <c r="AQ4" s="155"/>
      <c r="AR4" s="155"/>
      <c r="AS4" s="156"/>
      <c r="AT4" s="154" t="s">
        <v>134</v>
      </c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6"/>
      <c r="BJ4" s="160" t="s">
        <v>74</v>
      </c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2"/>
    </row>
    <row r="5" spans="1:137" ht="15" customHeight="1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5"/>
      <c r="AJ5" s="163"/>
      <c r="AK5" s="164"/>
      <c r="AL5" s="164"/>
      <c r="AM5" s="164"/>
      <c r="AN5" s="164"/>
      <c r="AO5" s="164"/>
      <c r="AP5" s="164"/>
      <c r="AQ5" s="164"/>
      <c r="AR5" s="164"/>
      <c r="AS5" s="165"/>
      <c r="AT5" s="163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5"/>
      <c r="BJ5" s="163" t="s">
        <v>11</v>
      </c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5"/>
      <c r="BY5" s="157" t="s">
        <v>3</v>
      </c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9"/>
    </row>
    <row r="6" spans="1:137" ht="89.25" customHeight="1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5"/>
      <c r="AJ6" s="163"/>
      <c r="AK6" s="164"/>
      <c r="AL6" s="164"/>
      <c r="AM6" s="164"/>
      <c r="AN6" s="164"/>
      <c r="AO6" s="164"/>
      <c r="AP6" s="164"/>
      <c r="AQ6" s="164"/>
      <c r="AR6" s="164"/>
      <c r="AS6" s="165"/>
      <c r="AT6" s="163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5"/>
      <c r="BJ6" s="163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5"/>
      <c r="BY6" s="154" t="s">
        <v>21</v>
      </c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6"/>
      <c r="CN6" s="154" t="s">
        <v>22</v>
      </c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6"/>
      <c r="DD6" s="154" t="s">
        <v>23</v>
      </c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6"/>
      <c r="DS6" s="154" t="s">
        <v>52</v>
      </c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6"/>
    </row>
    <row r="7" spans="1:137" ht="21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57"/>
      <c r="AK7" s="158"/>
      <c r="AL7" s="158"/>
      <c r="AM7" s="158"/>
      <c r="AN7" s="158"/>
      <c r="AO7" s="158"/>
      <c r="AP7" s="158"/>
      <c r="AQ7" s="158"/>
      <c r="AR7" s="158"/>
      <c r="AS7" s="159"/>
      <c r="AT7" s="157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9"/>
      <c r="BJ7" s="157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9"/>
      <c r="BY7" s="157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9"/>
      <c r="CN7" s="157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9"/>
      <c r="DD7" s="157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9"/>
      <c r="DS7" s="157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9"/>
    </row>
    <row r="8" spans="1:137" s="37" customFormat="1" ht="12.75">
      <c r="A8" s="146">
        <v>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46" t="s">
        <v>56</v>
      </c>
      <c r="AK8" s="147"/>
      <c r="AL8" s="147"/>
      <c r="AM8" s="147"/>
      <c r="AN8" s="147"/>
      <c r="AO8" s="147"/>
      <c r="AP8" s="147"/>
      <c r="AQ8" s="147"/>
      <c r="AR8" s="147"/>
      <c r="AS8" s="148"/>
      <c r="AT8" s="146" t="s">
        <v>57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8"/>
      <c r="BJ8" s="146">
        <v>4</v>
      </c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8"/>
      <c r="BY8" s="146">
        <v>5</v>
      </c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8"/>
      <c r="CN8" s="146">
        <v>6</v>
      </c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8"/>
      <c r="DD8" s="146">
        <v>7</v>
      </c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8"/>
      <c r="DS8" s="146">
        <v>8</v>
      </c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8"/>
    </row>
    <row r="9" spans="1:137" ht="26.25" customHeight="1">
      <c r="A9" s="42"/>
      <c r="B9" s="133" t="s">
        <v>58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25" t="s">
        <v>59</v>
      </c>
      <c r="AK9" s="126"/>
      <c r="AL9" s="126"/>
      <c r="AM9" s="126"/>
      <c r="AN9" s="126"/>
      <c r="AO9" s="126"/>
      <c r="AP9" s="126"/>
      <c r="AQ9" s="126"/>
      <c r="AR9" s="126"/>
      <c r="AS9" s="127"/>
      <c r="AT9" s="125" t="s">
        <v>9</v>
      </c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7"/>
      <c r="BJ9" s="136">
        <f>BJ11+BJ12+BJ13+BJ14+BJ15+BJ16</f>
        <v>16485200</v>
      </c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8"/>
      <c r="BY9" s="136">
        <f>BY12</f>
        <v>11370200</v>
      </c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8"/>
      <c r="CN9" s="136">
        <f>CN14</f>
        <v>0</v>
      </c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8"/>
      <c r="DD9" s="136">
        <f>DD14</f>
        <v>0</v>
      </c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8"/>
      <c r="DS9" s="136">
        <f>DS11+DS12+DS13+DS15+DS16</f>
        <v>5115000</v>
      </c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8"/>
    </row>
    <row r="10" spans="1:137" s="44" customFormat="1" ht="13.5" customHeight="1">
      <c r="A10" s="43"/>
      <c r="B10" s="128" t="s">
        <v>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9"/>
      <c r="AJ10" s="130" t="s">
        <v>9</v>
      </c>
      <c r="AK10" s="131"/>
      <c r="AL10" s="131"/>
      <c r="AM10" s="131"/>
      <c r="AN10" s="131"/>
      <c r="AO10" s="131"/>
      <c r="AP10" s="131"/>
      <c r="AQ10" s="131"/>
      <c r="AR10" s="131"/>
      <c r="AS10" s="132"/>
      <c r="AT10" s="130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2"/>
      <c r="BJ10" s="122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4"/>
      <c r="BY10" s="122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4"/>
      <c r="CN10" s="122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4"/>
      <c r="DD10" s="122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4"/>
      <c r="DS10" s="122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4"/>
    </row>
    <row r="11" spans="1:137" ht="26.25" customHeight="1">
      <c r="A11" s="43"/>
      <c r="B11" s="150" t="s">
        <v>98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7"/>
      <c r="AJ11" s="130" t="s">
        <v>60</v>
      </c>
      <c r="AK11" s="131"/>
      <c r="AL11" s="131"/>
      <c r="AM11" s="131"/>
      <c r="AN11" s="131"/>
      <c r="AO11" s="131"/>
      <c r="AP11" s="131"/>
      <c r="AQ11" s="131"/>
      <c r="AR11" s="131"/>
      <c r="AS11" s="132"/>
      <c r="AT11" s="130" t="s">
        <v>25</v>
      </c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2"/>
      <c r="BJ11" s="122">
        <f>DS11</f>
        <v>0</v>
      </c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4"/>
      <c r="BY11" s="122" t="s">
        <v>9</v>
      </c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4"/>
      <c r="CN11" s="122" t="s">
        <v>9</v>
      </c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4"/>
      <c r="DD11" s="122" t="s">
        <v>9</v>
      </c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4"/>
      <c r="DS11" s="122">
        <v>0</v>
      </c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4"/>
    </row>
    <row r="12" spans="1:137" ht="26.25" customHeight="1">
      <c r="A12" s="43"/>
      <c r="B12" s="150" t="s">
        <v>99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30" t="s">
        <v>25</v>
      </c>
      <c r="AK12" s="131"/>
      <c r="AL12" s="131"/>
      <c r="AM12" s="131"/>
      <c r="AN12" s="131"/>
      <c r="AO12" s="131"/>
      <c r="AP12" s="131"/>
      <c r="AQ12" s="131"/>
      <c r="AR12" s="131"/>
      <c r="AS12" s="132"/>
      <c r="AT12" s="130" t="s">
        <v>24</v>
      </c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2"/>
      <c r="BJ12" s="122">
        <f>BY12+DS12</f>
        <v>16475200</v>
      </c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4"/>
      <c r="BY12" s="122">
        <v>11370200</v>
      </c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4"/>
      <c r="CN12" s="122" t="s">
        <v>9</v>
      </c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4"/>
      <c r="DD12" s="122" t="s">
        <v>9</v>
      </c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4"/>
      <c r="DS12" s="122">
        <v>5105000</v>
      </c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4"/>
    </row>
    <row r="13" spans="1:137" ht="38.25" customHeight="1">
      <c r="A13" s="43"/>
      <c r="B13" s="150" t="s">
        <v>100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30" t="s">
        <v>24</v>
      </c>
      <c r="AK13" s="131"/>
      <c r="AL13" s="131"/>
      <c r="AM13" s="131"/>
      <c r="AN13" s="131"/>
      <c r="AO13" s="131"/>
      <c r="AP13" s="131"/>
      <c r="AQ13" s="131"/>
      <c r="AR13" s="131"/>
      <c r="AS13" s="132"/>
      <c r="AT13" s="130" t="s">
        <v>26</v>
      </c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2"/>
      <c r="BJ13" s="122">
        <f>DS13</f>
        <v>0</v>
      </c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4"/>
      <c r="BY13" s="122" t="s">
        <v>9</v>
      </c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4"/>
      <c r="CN13" s="122" t="s">
        <v>9</v>
      </c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4"/>
      <c r="DD13" s="122" t="s">
        <v>9</v>
      </c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4"/>
      <c r="DS13" s="122">
        <v>0</v>
      </c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4"/>
    </row>
    <row r="14" spans="1:137" ht="26.25" customHeight="1">
      <c r="A14" s="43"/>
      <c r="B14" s="150" t="s">
        <v>101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1"/>
      <c r="AJ14" s="130" t="s">
        <v>26</v>
      </c>
      <c r="AK14" s="131"/>
      <c r="AL14" s="131"/>
      <c r="AM14" s="131"/>
      <c r="AN14" s="131"/>
      <c r="AO14" s="131"/>
      <c r="AP14" s="131"/>
      <c r="AQ14" s="131"/>
      <c r="AR14" s="131"/>
      <c r="AS14" s="132"/>
      <c r="AT14" s="130" t="s">
        <v>27</v>
      </c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2"/>
      <c r="BJ14" s="122">
        <f>CN14+DD14</f>
        <v>0</v>
      </c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4"/>
      <c r="BY14" s="122" t="s">
        <v>9</v>
      </c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4"/>
      <c r="CN14" s="122">
        <v>0</v>
      </c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4"/>
      <c r="DD14" s="122">
        <v>0</v>
      </c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4"/>
      <c r="DS14" s="122" t="s">
        <v>9</v>
      </c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4"/>
    </row>
    <row r="15" spans="1:137" ht="42" customHeight="1">
      <c r="A15" s="43"/>
      <c r="B15" s="150" t="s">
        <v>256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1"/>
      <c r="AJ15" s="130" t="s">
        <v>64</v>
      </c>
      <c r="AK15" s="131"/>
      <c r="AL15" s="131"/>
      <c r="AM15" s="131"/>
      <c r="AN15" s="131"/>
      <c r="AO15" s="131"/>
      <c r="AP15" s="131"/>
      <c r="AQ15" s="131"/>
      <c r="AR15" s="131"/>
      <c r="AS15" s="132"/>
      <c r="AT15" s="130" t="s">
        <v>27</v>
      </c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2"/>
      <c r="BJ15" s="122">
        <f>DS15</f>
        <v>10000</v>
      </c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4"/>
      <c r="BY15" s="122" t="s">
        <v>9</v>
      </c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4"/>
      <c r="CN15" s="122" t="s">
        <v>9</v>
      </c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4"/>
      <c r="DD15" s="122" t="s">
        <v>9</v>
      </c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4"/>
      <c r="DS15" s="122">
        <v>10000</v>
      </c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4"/>
    </row>
    <row r="16" spans="1:137" ht="13.5" customHeight="1">
      <c r="A16" s="43"/>
      <c r="B16" s="150" t="s">
        <v>102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1"/>
      <c r="AJ16" s="130"/>
      <c r="AK16" s="131"/>
      <c r="AL16" s="131"/>
      <c r="AM16" s="131"/>
      <c r="AN16" s="131"/>
      <c r="AO16" s="131"/>
      <c r="AP16" s="131"/>
      <c r="AQ16" s="131"/>
      <c r="AR16" s="131"/>
      <c r="AS16" s="132"/>
      <c r="AT16" s="130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2"/>
      <c r="BJ16" s="122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4"/>
      <c r="BY16" s="122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4"/>
      <c r="CN16" s="122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4"/>
      <c r="DD16" s="122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4"/>
      <c r="DS16" s="122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4"/>
    </row>
    <row r="17" spans="1:137" ht="26.25" customHeight="1">
      <c r="A17" s="42"/>
      <c r="B17" s="133" t="s">
        <v>65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49"/>
      <c r="AJ17" s="125" t="s">
        <v>30</v>
      </c>
      <c r="AK17" s="126"/>
      <c r="AL17" s="126"/>
      <c r="AM17" s="126"/>
      <c r="AN17" s="126"/>
      <c r="AO17" s="126"/>
      <c r="AP17" s="126"/>
      <c r="AQ17" s="126"/>
      <c r="AR17" s="126"/>
      <c r="AS17" s="127"/>
      <c r="AT17" s="125" t="s">
        <v>9</v>
      </c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7"/>
      <c r="BJ17" s="136">
        <f>BY17+CN17+DD17+DS17</f>
        <v>16485263.04</v>
      </c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8"/>
      <c r="BY17" s="136">
        <f>BY19+BY25+BY31+BY37</f>
        <v>11370200</v>
      </c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8"/>
      <c r="CN17" s="136">
        <f>CN19+CN25+CN31+CN37</f>
        <v>0</v>
      </c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8"/>
      <c r="DD17" s="136">
        <f>DD19+DD25+DD31+DD37</f>
        <v>0</v>
      </c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8"/>
      <c r="DS17" s="136">
        <f>DS19+DS25+DS31+DS37</f>
        <v>5115063.04</v>
      </c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8"/>
    </row>
    <row r="18" spans="1:137" s="44" customFormat="1" ht="13.5" customHeight="1">
      <c r="A18" s="43"/>
      <c r="B18" s="128" t="s">
        <v>3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9"/>
      <c r="AJ18" s="130" t="s">
        <v>9</v>
      </c>
      <c r="AK18" s="131"/>
      <c r="AL18" s="131"/>
      <c r="AM18" s="131"/>
      <c r="AN18" s="131"/>
      <c r="AO18" s="131"/>
      <c r="AP18" s="131"/>
      <c r="AQ18" s="131"/>
      <c r="AR18" s="131"/>
      <c r="AS18" s="132"/>
      <c r="AT18" s="130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2"/>
      <c r="BJ18" s="122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4"/>
      <c r="BY18" s="122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4"/>
      <c r="CN18" s="122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4"/>
      <c r="DD18" s="122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4"/>
      <c r="DS18" s="122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4"/>
    </row>
    <row r="19" spans="1:137" s="44" customFormat="1" ht="26.25" customHeight="1">
      <c r="A19" s="43"/>
      <c r="B19" s="150" t="s">
        <v>103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1"/>
      <c r="AJ19" s="130" t="s">
        <v>31</v>
      </c>
      <c r="AK19" s="131"/>
      <c r="AL19" s="131"/>
      <c r="AM19" s="131"/>
      <c r="AN19" s="131"/>
      <c r="AO19" s="131"/>
      <c r="AP19" s="131"/>
      <c r="AQ19" s="131"/>
      <c r="AR19" s="131"/>
      <c r="AS19" s="132"/>
      <c r="AT19" s="130" t="s">
        <v>9</v>
      </c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2"/>
      <c r="BJ19" s="122">
        <f>BY19+CN19+DD19+DS19</f>
        <v>9594300</v>
      </c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4"/>
      <c r="BY19" s="122">
        <f>BY21+BY22+BY23+BY24</f>
        <v>9594300</v>
      </c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4"/>
      <c r="CN19" s="122">
        <f>CN21+CN22+CN23+CN24</f>
        <v>0</v>
      </c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4"/>
      <c r="DD19" s="122">
        <f>DD21+DD22+DD23+DD24</f>
        <v>0</v>
      </c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4"/>
      <c r="DS19" s="122">
        <f>DS21+DS22+DS23+DS24</f>
        <v>0</v>
      </c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4"/>
    </row>
    <row r="20" spans="1:137" s="44" customFormat="1" ht="13.5" customHeight="1">
      <c r="A20" s="43"/>
      <c r="B20" s="128" t="s">
        <v>61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9"/>
      <c r="AJ20" s="130" t="s">
        <v>9</v>
      </c>
      <c r="AK20" s="131"/>
      <c r="AL20" s="131"/>
      <c r="AM20" s="131"/>
      <c r="AN20" s="131"/>
      <c r="AO20" s="131"/>
      <c r="AP20" s="131"/>
      <c r="AQ20" s="131"/>
      <c r="AR20" s="131"/>
      <c r="AS20" s="132"/>
      <c r="AT20" s="130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2"/>
      <c r="BJ20" s="122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4"/>
      <c r="BY20" s="122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4"/>
      <c r="CN20" s="122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4"/>
      <c r="DD20" s="122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4"/>
      <c r="DS20" s="122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4"/>
    </row>
    <row r="21" spans="1:137" s="44" customFormat="1" ht="13.5" customHeight="1">
      <c r="A21" s="43"/>
      <c r="B21" s="128" t="s">
        <v>94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9"/>
      <c r="AJ21" s="130" t="s">
        <v>32</v>
      </c>
      <c r="AK21" s="131"/>
      <c r="AL21" s="131"/>
      <c r="AM21" s="131"/>
      <c r="AN21" s="131"/>
      <c r="AO21" s="131"/>
      <c r="AP21" s="131"/>
      <c r="AQ21" s="131"/>
      <c r="AR21" s="131"/>
      <c r="AS21" s="132"/>
      <c r="AT21" s="130" t="s">
        <v>62</v>
      </c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2"/>
      <c r="BJ21" s="122">
        <f>BY21+CN21+DD21+DS21</f>
        <v>7368900</v>
      </c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4"/>
      <c r="BY21" s="122">
        <f>925900+6443000</f>
        <v>7368900</v>
      </c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4"/>
      <c r="CN21" s="122">
        <v>0</v>
      </c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4"/>
      <c r="DD21" s="122">
        <v>0</v>
      </c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4"/>
      <c r="DS21" s="122">
        <v>0</v>
      </c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4"/>
    </row>
    <row r="22" spans="1:137" s="44" customFormat="1" ht="13.5" customHeight="1">
      <c r="A22" s="43"/>
      <c r="B22" s="128" t="s">
        <v>95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9"/>
      <c r="AJ22" s="130" t="s">
        <v>33</v>
      </c>
      <c r="AK22" s="131"/>
      <c r="AL22" s="131"/>
      <c r="AM22" s="131"/>
      <c r="AN22" s="131"/>
      <c r="AO22" s="131"/>
      <c r="AP22" s="131"/>
      <c r="AQ22" s="131"/>
      <c r="AR22" s="131"/>
      <c r="AS22" s="132"/>
      <c r="AT22" s="130" t="s">
        <v>63</v>
      </c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2"/>
      <c r="BJ22" s="122">
        <f>BY22+CN22+DD22+DS22</f>
        <v>0</v>
      </c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4"/>
      <c r="BY22" s="122">
        <v>0</v>
      </c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4"/>
      <c r="CN22" s="122">
        <v>0</v>
      </c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4"/>
      <c r="DD22" s="122">
        <v>0</v>
      </c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4"/>
      <c r="DS22" s="122">
        <v>0</v>
      </c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4"/>
    </row>
    <row r="23" spans="1:137" ht="26.25" customHeight="1">
      <c r="A23" s="43"/>
      <c r="B23" s="144" t="s">
        <v>96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5"/>
      <c r="AJ23" s="130" t="s">
        <v>34</v>
      </c>
      <c r="AK23" s="131"/>
      <c r="AL23" s="131"/>
      <c r="AM23" s="131"/>
      <c r="AN23" s="131"/>
      <c r="AO23" s="131"/>
      <c r="AP23" s="131"/>
      <c r="AQ23" s="131"/>
      <c r="AR23" s="131"/>
      <c r="AS23" s="132"/>
      <c r="AT23" s="130" t="s">
        <v>87</v>
      </c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2"/>
      <c r="BJ23" s="122">
        <f>BY23+CN23+DD23+DS23</f>
        <v>2225400</v>
      </c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4"/>
      <c r="BY23" s="122">
        <f>279600+1945800</f>
        <v>2225400</v>
      </c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4"/>
      <c r="CN23" s="122">
        <v>0</v>
      </c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4"/>
      <c r="DD23" s="122">
        <v>0</v>
      </c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4"/>
      <c r="DS23" s="122">
        <v>0</v>
      </c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4"/>
    </row>
    <row r="24" spans="1:137" s="44" customFormat="1" ht="13.5" customHeight="1">
      <c r="A24" s="43"/>
      <c r="B24" s="144" t="s">
        <v>97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5"/>
      <c r="AJ24" s="130"/>
      <c r="AK24" s="131"/>
      <c r="AL24" s="131"/>
      <c r="AM24" s="131"/>
      <c r="AN24" s="131"/>
      <c r="AO24" s="131"/>
      <c r="AP24" s="131"/>
      <c r="AQ24" s="131"/>
      <c r="AR24" s="131"/>
      <c r="AS24" s="132"/>
      <c r="AT24" s="130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2"/>
      <c r="BJ24" s="122">
        <f>BY24+CN24+DD24+DS24</f>
        <v>0</v>
      </c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4"/>
      <c r="BY24" s="122">
        <v>0</v>
      </c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4"/>
      <c r="CN24" s="122">
        <v>0</v>
      </c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4"/>
      <c r="DD24" s="122">
        <v>0</v>
      </c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4"/>
      <c r="DS24" s="122">
        <v>0</v>
      </c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4"/>
    </row>
    <row r="25" spans="1:137" ht="26.25" customHeight="1">
      <c r="A25" s="43"/>
      <c r="B25" s="150" t="s">
        <v>104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1"/>
      <c r="AJ25" s="130" t="s">
        <v>35</v>
      </c>
      <c r="AK25" s="131"/>
      <c r="AL25" s="131"/>
      <c r="AM25" s="131"/>
      <c r="AN25" s="131"/>
      <c r="AO25" s="131"/>
      <c r="AP25" s="131"/>
      <c r="AQ25" s="131"/>
      <c r="AR25" s="131"/>
      <c r="AS25" s="132"/>
      <c r="AT25" s="130" t="s">
        <v>9</v>
      </c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2"/>
      <c r="BJ25" s="122">
        <f>BY25+CN25+DD25+DS25</f>
        <v>0</v>
      </c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4"/>
      <c r="BY25" s="122">
        <f>BY27+BY28+BY29+BY30</f>
        <v>0</v>
      </c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4"/>
      <c r="CN25" s="122">
        <f>CN27+CN28+CN29+CN30</f>
        <v>0</v>
      </c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4"/>
      <c r="DD25" s="122">
        <f>DD27+DD28+DD29+DD30</f>
        <v>0</v>
      </c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4"/>
      <c r="DS25" s="122">
        <f>DS27+DS28+DS29+DS30</f>
        <v>0</v>
      </c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4"/>
    </row>
    <row r="26" spans="1:137" s="44" customFormat="1" ht="13.5" customHeight="1">
      <c r="A26" s="43"/>
      <c r="B26" s="128" t="s">
        <v>61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  <c r="AJ26" s="130" t="s">
        <v>9</v>
      </c>
      <c r="AK26" s="131"/>
      <c r="AL26" s="131"/>
      <c r="AM26" s="131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2"/>
      <c r="BJ26" s="122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4"/>
      <c r="BY26" s="122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4"/>
      <c r="CN26" s="122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4"/>
      <c r="DD26" s="122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4"/>
      <c r="DS26" s="122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4"/>
    </row>
    <row r="27" spans="1:137" s="44" customFormat="1" ht="26.25" customHeight="1">
      <c r="A27" s="43"/>
      <c r="B27" s="144" t="s">
        <v>105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5"/>
      <c r="AJ27" s="130" t="s">
        <v>36</v>
      </c>
      <c r="AK27" s="131"/>
      <c r="AL27" s="131"/>
      <c r="AM27" s="131"/>
      <c r="AN27" s="131"/>
      <c r="AO27" s="131"/>
      <c r="AP27" s="131"/>
      <c r="AQ27" s="131"/>
      <c r="AR27" s="131"/>
      <c r="AS27" s="132"/>
      <c r="AT27" s="130" t="s">
        <v>68</v>
      </c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2"/>
      <c r="BJ27" s="122">
        <f>BY27+CN27+DD27+DS27</f>
        <v>0</v>
      </c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4"/>
      <c r="BY27" s="122">
        <v>0</v>
      </c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4"/>
      <c r="CN27" s="122">
        <v>0</v>
      </c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4"/>
      <c r="DD27" s="122">
        <v>0</v>
      </c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4"/>
      <c r="DS27" s="122">
        <v>0</v>
      </c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4"/>
    </row>
    <row r="28" spans="1:137" s="44" customFormat="1" ht="13.5" customHeight="1">
      <c r="A28" s="43"/>
      <c r="B28" s="144" t="s">
        <v>106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5"/>
      <c r="AJ28" s="130" t="s">
        <v>37</v>
      </c>
      <c r="AK28" s="131"/>
      <c r="AL28" s="131"/>
      <c r="AM28" s="131"/>
      <c r="AN28" s="131"/>
      <c r="AO28" s="131"/>
      <c r="AP28" s="131"/>
      <c r="AQ28" s="131"/>
      <c r="AR28" s="131"/>
      <c r="AS28" s="132"/>
      <c r="AT28" s="130" t="s">
        <v>47</v>
      </c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2"/>
      <c r="BJ28" s="122">
        <f>BY28+CN28+DD28+DS28</f>
        <v>0</v>
      </c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4"/>
      <c r="BY28" s="122">
        <v>0</v>
      </c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4"/>
      <c r="CN28" s="122">
        <v>0</v>
      </c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4"/>
      <c r="DD28" s="122">
        <v>0</v>
      </c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4"/>
      <c r="DS28" s="122">
        <v>0</v>
      </c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4"/>
    </row>
    <row r="29" spans="1:137" s="44" customFormat="1" ht="26.25" customHeight="1">
      <c r="A29" s="43"/>
      <c r="B29" s="144" t="s">
        <v>107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5"/>
      <c r="AJ29" s="130" t="s">
        <v>38</v>
      </c>
      <c r="AK29" s="131"/>
      <c r="AL29" s="131"/>
      <c r="AM29" s="131"/>
      <c r="AN29" s="131"/>
      <c r="AO29" s="131"/>
      <c r="AP29" s="131"/>
      <c r="AQ29" s="131"/>
      <c r="AR29" s="131"/>
      <c r="AS29" s="132"/>
      <c r="AT29" s="130" t="s">
        <v>93</v>
      </c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2"/>
      <c r="BJ29" s="122">
        <f>BY29+CN29+DD29+DS29</f>
        <v>0</v>
      </c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4"/>
      <c r="BY29" s="122">
        <v>0</v>
      </c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4"/>
      <c r="CN29" s="122">
        <v>0</v>
      </c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4"/>
      <c r="DD29" s="122">
        <v>0</v>
      </c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4"/>
      <c r="DS29" s="122">
        <v>0</v>
      </c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4"/>
    </row>
    <row r="30" spans="1:137" s="44" customFormat="1" ht="13.5" customHeight="1">
      <c r="A30" s="43"/>
      <c r="B30" s="144" t="s">
        <v>97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5"/>
      <c r="AJ30" s="130"/>
      <c r="AK30" s="131"/>
      <c r="AL30" s="131"/>
      <c r="AM30" s="131"/>
      <c r="AN30" s="131"/>
      <c r="AO30" s="131"/>
      <c r="AP30" s="131"/>
      <c r="AQ30" s="131"/>
      <c r="AR30" s="131"/>
      <c r="AS30" s="132"/>
      <c r="AT30" s="130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2"/>
      <c r="BJ30" s="122">
        <f>BY30+CN30+DD30+DS30</f>
        <v>0</v>
      </c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4"/>
      <c r="BY30" s="122">
        <v>0</v>
      </c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4"/>
      <c r="CN30" s="122">
        <v>0</v>
      </c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4"/>
      <c r="DD30" s="122">
        <v>0</v>
      </c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4"/>
      <c r="DS30" s="122">
        <v>0</v>
      </c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4"/>
    </row>
    <row r="31" spans="1:137" ht="26.25" customHeight="1">
      <c r="A31" s="43"/>
      <c r="B31" s="150" t="s">
        <v>108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1"/>
      <c r="AJ31" s="130" t="s">
        <v>39</v>
      </c>
      <c r="AK31" s="131"/>
      <c r="AL31" s="131"/>
      <c r="AM31" s="131"/>
      <c r="AN31" s="131"/>
      <c r="AO31" s="131"/>
      <c r="AP31" s="131"/>
      <c r="AQ31" s="131"/>
      <c r="AR31" s="131"/>
      <c r="AS31" s="132"/>
      <c r="AT31" s="130" t="s">
        <v>9</v>
      </c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2"/>
      <c r="BJ31" s="122">
        <f>BY31+CN31+DD31+DS31</f>
        <v>152000</v>
      </c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4"/>
      <c r="BY31" s="122">
        <f>BY33+BY34+BY35+BY36</f>
        <v>137000</v>
      </c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4"/>
      <c r="CN31" s="122">
        <f>CN33+CN34+CN35+CN36</f>
        <v>0</v>
      </c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4"/>
      <c r="DD31" s="122">
        <f>DD33+DD34+DD35+DD36</f>
        <v>0</v>
      </c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4"/>
      <c r="DS31" s="122">
        <f>DS33+DS34+DS35+DS36</f>
        <v>15000</v>
      </c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4"/>
    </row>
    <row r="32" spans="1:137" s="44" customFormat="1" ht="13.5" customHeight="1">
      <c r="A32" s="43"/>
      <c r="B32" s="128" t="s">
        <v>61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  <c r="AJ32" s="130" t="s">
        <v>9</v>
      </c>
      <c r="AK32" s="131"/>
      <c r="AL32" s="131"/>
      <c r="AM32" s="131"/>
      <c r="AN32" s="131"/>
      <c r="AO32" s="131"/>
      <c r="AP32" s="131"/>
      <c r="AQ32" s="131"/>
      <c r="AR32" s="131"/>
      <c r="AS32" s="132"/>
      <c r="AT32" s="130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2"/>
      <c r="BJ32" s="122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4"/>
      <c r="BY32" s="122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4"/>
      <c r="CN32" s="122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4"/>
      <c r="DD32" s="122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4"/>
      <c r="DS32" s="122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4"/>
    </row>
    <row r="33" spans="1:137" s="44" customFormat="1" ht="13.5" customHeight="1">
      <c r="A33" s="43"/>
      <c r="B33" s="128" t="s">
        <v>109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9"/>
      <c r="AJ33" s="130" t="s">
        <v>40</v>
      </c>
      <c r="AK33" s="131"/>
      <c r="AL33" s="131"/>
      <c r="AM33" s="131"/>
      <c r="AN33" s="131"/>
      <c r="AO33" s="131"/>
      <c r="AP33" s="131"/>
      <c r="AQ33" s="131"/>
      <c r="AR33" s="131"/>
      <c r="AS33" s="132"/>
      <c r="AT33" s="130" t="s">
        <v>88</v>
      </c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2"/>
      <c r="BJ33" s="122">
        <f>BY33+CN33+DD33+DS33</f>
        <v>137000</v>
      </c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4"/>
      <c r="BY33" s="122">
        <v>137000</v>
      </c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4"/>
      <c r="CN33" s="122">
        <v>0</v>
      </c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4"/>
      <c r="DD33" s="122">
        <v>0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v>0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</row>
    <row r="34" spans="1:137" s="44" customFormat="1" ht="13.5" customHeight="1">
      <c r="A34" s="43"/>
      <c r="B34" s="128" t="s">
        <v>106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9"/>
      <c r="AJ34" s="130" t="s">
        <v>66</v>
      </c>
      <c r="AK34" s="131"/>
      <c r="AL34" s="131"/>
      <c r="AM34" s="131"/>
      <c r="AN34" s="131"/>
      <c r="AO34" s="131"/>
      <c r="AP34" s="131"/>
      <c r="AQ34" s="131"/>
      <c r="AR34" s="131"/>
      <c r="AS34" s="132"/>
      <c r="AT34" s="130" t="s">
        <v>89</v>
      </c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2"/>
      <c r="BJ34" s="122">
        <f>BY34+CN34+DD34+DS34</f>
        <v>0</v>
      </c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4"/>
      <c r="BY34" s="122">
        <v>0</v>
      </c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4"/>
      <c r="CN34" s="122">
        <v>0</v>
      </c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4"/>
      <c r="DD34" s="122">
        <v>0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>
        <v>0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</row>
    <row r="35" spans="1:137" s="44" customFormat="1" ht="13.5" customHeight="1">
      <c r="A35" s="43"/>
      <c r="B35" s="128" t="s">
        <v>110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9"/>
      <c r="AJ35" s="130" t="s">
        <v>90</v>
      </c>
      <c r="AK35" s="131"/>
      <c r="AL35" s="131"/>
      <c r="AM35" s="131"/>
      <c r="AN35" s="131"/>
      <c r="AO35" s="131"/>
      <c r="AP35" s="131"/>
      <c r="AQ35" s="131"/>
      <c r="AR35" s="131"/>
      <c r="AS35" s="132"/>
      <c r="AT35" s="130" t="s">
        <v>91</v>
      </c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2"/>
      <c r="BJ35" s="122">
        <f>BY35+CN35+DD35+DS35</f>
        <v>10000</v>
      </c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4"/>
      <c r="BY35" s="122">
        <v>0</v>
      </c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4"/>
      <c r="CN35" s="122">
        <v>0</v>
      </c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4"/>
      <c r="DD35" s="122">
        <v>0</v>
      </c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4"/>
      <c r="DS35" s="122">
        <v>10000</v>
      </c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4"/>
    </row>
    <row r="36" spans="1:137" s="44" customFormat="1" ht="13.5" customHeight="1">
      <c r="A36" s="43"/>
      <c r="B36" s="128" t="s">
        <v>259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9"/>
      <c r="AJ36" s="130" t="s">
        <v>260</v>
      </c>
      <c r="AK36" s="131"/>
      <c r="AL36" s="131"/>
      <c r="AM36" s="131"/>
      <c r="AN36" s="131"/>
      <c r="AO36" s="131"/>
      <c r="AP36" s="131"/>
      <c r="AQ36" s="131"/>
      <c r="AR36" s="131"/>
      <c r="AS36" s="132"/>
      <c r="AT36" s="130" t="s">
        <v>261</v>
      </c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2"/>
      <c r="BJ36" s="122">
        <f>BY36+CN36+DD36+DS36</f>
        <v>5000</v>
      </c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4"/>
      <c r="BY36" s="122">
        <v>0</v>
      </c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4"/>
      <c r="CN36" s="122">
        <v>0</v>
      </c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4"/>
      <c r="DD36" s="122">
        <v>0</v>
      </c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4"/>
      <c r="DS36" s="122">
        <v>5000</v>
      </c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4"/>
    </row>
    <row r="37" spans="1:137" s="44" customFormat="1" ht="26.25" customHeight="1">
      <c r="A37" s="43"/>
      <c r="B37" s="150" t="s">
        <v>136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3"/>
      <c r="AJ37" s="130" t="s">
        <v>41</v>
      </c>
      <c r="AK37" s="131"/>
      <c r="AL37" s="131"/>
      <c r="AM37" s="131"/>
      <c r="AN37" s="131"/>
      <c r="AO37" s="131"/>
      <c r="AP37" s="131"/>
      <c r="AQ37" s="131"/>
      <c r="AR37" s="131"/>
      <c r="AS37" s="132"/>
      <c r="AT37" s="130" t="s">
        <v>9</v>
      </c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2"/>
      <c r="BJ37" s="122">
        <f>BY37+CN37+DD37+DS37</f>
        <v>6738963.04</v>
      </c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4"/>
      <c r="BY37" s="122">
        <f>BY39+BY40+BY41+BY42+BY43+BY44+BY45+BY46+BY47+BY48</f>
        <v>1638900</v>
      </c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4"/>
      <c r="CN37" s="122">
        <f>CN39+CN40+CN41+CN42+CN43+CN44+CN45+CN46+CN47+CN48</f>
        <v>0</v>
      </c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4"/>
      <c r="DD37" s="122">
        <f>DD39+DD40+DD41+DD42+DD43+DD44+DD45+DD46+DD47+DD48</f>
        <v>0</v>
      </c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4"/>
      <c r="DS37" s="122">
        <f>DS39+DS40+DS41+DS42+DS43+DS44+DS45+DS46+DS47+DS48</f>
        <v>5100063.04</v>
      </c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4"/>
    </row>
    <row r="38" spans="1:137" s="44" customFormat="1" ht="13.5" customHeight="1">
      <c r="A38" s="43"/>
      <c r="B38" s="128" t="s">
        <v>3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9"/>
      <c r="AJ38" s="130" t="s">
        <v>9</v>
      </c>
      <c r="AK38" s="131"/>
      <c r="AL38" s="131"/>
      <c r="AM38" s="131"/>
      <c r="AN38" s="131"/>
      <c r="AO38" s="131"/>
      <c r="AP38" s="131"/>
      <c r="AQ38" s="131"/>
      <c r="AR38" s="131"/>
      <c r="AS38" s="132"/>
      <c r="AT38" s="130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2"/>
      <c r="BJ38" s="122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4"/>
      <c r="BY38" s="122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4"/>
      <c r="CN38" s="122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4"/>
      <c r="DD38" s="122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4"/>
      <c r="DS38" s="122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4"/>
    </row>
    <row r="39" spans="1:137" s="44" customFormat="1" ht="13.5" customHeight="1">
      <c r="A39" s="43"/>
      <c r="B39" s="128" t="s">
        <v>111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9"/>
      <c r="AJ39" s="130" t="s">
        <v>42</v>
      </c>
      <c r="AK39" s="131"/>
      <c r="AL39" s="131"/>
      <c r="AM39" s="131"/>
      <c r="AN39" s="131"/>
      <c r="AO39" s="131"/>
      <c r="AP39" s="131"/>
      <c r="AQ39" s="131"/>
      <c r="AR39" s="131"/>
      <c r="AS39" s="132"/>
      <c r="AT39" s="130" t="s">
        <v>92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2"/>
      <c r="BJ39" s="122">
        <f>BY39+CN39+DD39+DS39</f>
        <v>30000</v>
      </c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4"/>
      <c r="BY39" s="122">
        <v>11000</v>
      </c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4"/>
      <c r="CN39" s="122">
        <v>0</v>
      </c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4"/>
      <c r="DD39" s="122">
        <v>0</v>
      </c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4"/>
      <c r="DS39" s="122">
        <v>19000</v>
      </c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4"/>
    </row>
    <row r="40" spans="1:137" s="44" customFormat="1" ht="13.5" customHeight="1">
      <c r="A40" s="43"/>
      <c r="B40" s="128" t="s">
        <v>112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9"/>
      <c r="AJ40" s="130" t="s">
        <v>43</v>
      </c>
      <c r="AK40" s="131"/>
      <c r="AL40" s="131"/>
      <c r="AM40" s="131"/>
      <c r="AN40" s="131"/>
      <c r="AO40" s="131"/>
      <c r="AP40" s="131"/>
      <c r="AQ40" s="131"/>
      <c r="AR40" s="131"/>
      <c r="AS40" s="132"/>
      <c r="AT40" s="130" t="s">
        <v>92</v>
      </c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2"/>
      <c r="BJ40" s="122">
        <f aca="true" t="shared" si="0" ref="BJ40:BJ48">BY40+CN40+DD40+DS40</f>
        <v>0</v>
      </c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4"/>
      <c r="BY40" s="122">
        <v>0</v>
      </c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4"/>
      <c r="CN40" s="122">
        <v>0</v>
      </c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4"/>
      <c r="DD40" s="122">
        <v>0</v>
      </c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4"/>
      <c r="DS40" s="122">
        <v>0</v>
      </c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4"/>
    </row>
    <row r="41" spans="1:137" s="44" customFormat="1" ht="13.5" customHeight="1">
      <c r="A41" s="43"/>
      <c r="B41" s="128" t="s">
        <v>113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9"/>
      <c r="AJ41" s="130" t="s">
        <v>118</v>
      </c>
      <c r="AK41" s="131"/>
      <c r="AL41" s="131"/>
      <c r="AM41" s="131"/>
      <c r="AN41" s="131"/>
      <c r="AO41" s="131"/>
      <c r="AP41" s="131"/>
      <c r="AQ41" s="131"/>
      <c r="AR41" s="131"/>
      <c r="AS41" s="132"/>
      <c r="AT41" s="130" t="s">
        <v>92</v>
      </c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2"/>
      <c r="BJ41" s="122">
        <f t="shared" si="0"/>
        <v>1501000</v>
      </c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4"/>
      <c r="BY41" s="122">
        <v>1500000</v>
      </c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4"/>
      <c r="CN41" s="122">
        <v>0</v>
      </c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4"/>
      <c r="DD41" s="122">
        <v>0</v>
      </c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4"/>
      <c r="DS41" s="122">
        <f>1000</f>
        <v>1000</v>
      </c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4"/>
    </row>
    <row r="42" spans="1:137" s="44" customFormat="1" ht="26.25" customHeight="1">
      <c r="A42" s="43"/>
      <c r="B42" s="144" t="s">
        <v>114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5"/>
      <c r="AJ42" s="130" t="s">
        <v>92</v>
      </c>
      <c r="AK42" s="131"/>
      <c r="AL42" s="131"/>
      <c r="AM42" s="131"/>
      <c r="AN42" s="131"/>
      <c r="AO42" s="131"/>
      <c r="AP42" s="131"/>
      <c r="AQ42" s="131"/>
      <c r="AR42" s="131"/>
      <c r="AS42" s="132"/>
      <c r="AT42" s="130" t="s">
        <v>92</v>
      </c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2"/>
      <c r="BJ42" s="122">
        <f t="shared" si="0"/>
        <v>0</v>
      </c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4"/>
      <c r="BY42" s="122">
        <v>0</v>
      </c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4"/>
      <c r="CN42" s="122">
        <v>0</v>
      </c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4"/>
      <c r="DD42" s="122">
        <v>0</v>
      </c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4"/>
      <c r="DS42" s="122">
        <v>0</v>
      </c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4"/>
    </row>
    <row r="43" spans="1:137" s="44" customFormat="1" ht="26.25" customHeight="1">
      <c r="A43" s="43"/>
      <c r="B43" s="144" t="s">
        <v>115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5"/>
      <c r="AJ43" s="130" t="s">
        <v>119</v>
      </c>
      <c r="AK43" s="131"/>
      <c r="AL43" s="131"/>
      <c r="AM43" s="131"/>
      <c r="AN43" s="131"/>
      <c r="AO43" s="131"/>
      <c r="AP43" s="131"/>
      <c r="AQ43" s="131"/>
      <c r="AR43" s="131"/>
      <c r="AS43" s="132"/>
      <c r="AT43" s="130" t="s">
        <v>92</v>
      </c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2"/>
      <c r="BJ43" s="122">
        <f t="shared" si="0"/>
        <v>397700</v>
      </c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4"/>
      <c r="BY43" s="122">
        <v>7700</v>
      </c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4"/>
      <c r="CN43" s="122">
        <v>0</v>
      </c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4"/>
      <c r="DD43" s="122">
        <v>0</v>
      </c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4"/>
      <c r="DS43" s="122">
        <v>390000</v>
      </c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4"/>
    </row>
    <row r="44" spans="1:137" s="44" customFormat="1" ht="13.5" customHeight="1">
      <c r="A44" s="43"/>
      <c r="B44" s="144" t="s">
        <v>116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5"/>
      <c r="AJ44" s="130" t="s">
        <v>120</v>
      </c>
      <c r="AK44" s="131"/>
      <c r="AL44" s="131"/>
      <c r="AM44" s="131"/>
      <c r="AN44" s="131"/>
      <c r="AO44" s="131"/>
      <c r="AP44" s="131"/>
      <c r="AQ44" s="131"/>
      <c r="AR44" s="131"/>
      <c r="AS44" s="132"/>
      <c r="AT44" s="130" t="s">
        <v>92</v>
      </c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2"/>
      <c r="BJ44" s="122">
        <f t="shared" si="0"/>
        <v>443000</v>
      </c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4"/>
      <c r="BY44" s="122">
        <v>43000</v>
      </c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4"/>
      <c r="CN44" s="122">
        <v>0</v>
      </c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4"/>
      <c r="DD44" s="122">
        <v>0</v>
      </c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4"/>
      <c r="DS44" s="122">
        <v>400000</v>
      </c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4"/>
    </row>
    <row r="45" spans="1:137" s="44" customFormat="1" ht="13.5" customHeight="1">
      <c r="A45" s="43"/>
      <c r="B45" s="144" t="s">
        <v>117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5"/>
      <c r="AJ45" s="130" t="s">
        <v>121</v>
      </c>
      <c r="AK45" s="131"/>
      <c r="AL45" s="131"/>
      <c r="AM45" s="131"/>
      <c r="AN45" s="131"/>
      <c r="AO45" s="131"/>
      <c r="AP45" s="131"/>
      <c r="AQ45" s="131"/>
      <c r="AR45" s="131"/>
      <c r="AS45" s="132"/>
      <c r="AT45" s="130" t="s">
        <v>92</v>
      </c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2"/>
      <c r="BJ45" s="122">
        <f t="shared" si="0"/>
        <v>0</v>
      </c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4"/>
      <c r="BY45" s="122">
        <v>0</v>
      </c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4"/>
      <c r="CN45" s="122">
        <v>0</v>
      </c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4"/>
      <c r="DD45" s="122">
        <v>0</v>
      </c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4"/>
      <c r="DS45" s="122">
        <v>0</v>
      </c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4"/>
    </row>
    <row r="46" spans="1:137" s="44" customFormat="1" ht="26.25" customHeight="1">
      <c r="A46" s="43"/>
      <c r="B46" s="144" t="s">
        <v>122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5"/>
      <c r="AJ46" s="130" t="s">
        <v>124</v>
      </c>
      <c r="AK46" s="131"/>
      <c r="AL46" s="131"/>
      <c r="AM46" s="131"/>
      <c r="AN46" s="131"/>
      <c r="AO46" s="131"/>
      <c r="AP46" s="131"/>
      <c r="AQ46" s="131"/>
      <c r="AR46" s="131"/>
      <c r="AS46" s="132"/>
      <c r="AT46" s="130" t="s">
        <v>92</v>
      </c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2"/>
      <c r="BJ46" s="122">
        <f t="shared" si="0"/>
        <v>340000</v>
      </c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4"/>
      <c r="BY46" s="122">
        <v>0</v>
      </c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4"/>
      <c r="CN46" s="122">
        <v>0</v>
      </c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4"/>
      <c r="DD46" s="122">
        <v>0</v>
      </c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4"/>
      <c r="DS46" s="122">
        <v>340000</v>
      </c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4"/>
    </row>
    <row r="47" spans="1:137" s="44" customFormat="1" ht="26.25" customHeight="1">
      <c r="A47" s="43"/>
      <c r="B47" s="144" t="s">
        <v>123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5"/>
      <c r="AJ47" s="130" t="s">
        <v>125</v>
      </c>
      <c r="AK47" s="131"/>
      <c r="AL47" s="131"/>
      <c r="AM47" s="131"/>
      <c r="AN47" s="131"/>
      <c r="AO47" s="131"/>
      <c r="AP47" s="131"/>
      <c r="AQ47" s="131"/>
      <c r="AR47" s="131"/>
      <c r="AS47" s="132"/>
      <c r="AT47" s="130" t="s">
        <v>92</v>
      </c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2"/>
      <c r="BJ47" s="122">
        <f t="shared" si="0"/>
        <v>4027263.04</v>
      </c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4"/>
      <c r="BY47" s="122">
        <f>51000+26200</f>
        <v>77200</v>
      </c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4"/>
      <c r="CN47" s="122">
        <v>0</v>
      </c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4"/>
      <c r="DD47" s="122">
        <v>0</v>
      </c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4"/>
      <c r="DS47" s="122">
        <f>3950000+63.04</f>
        <v>3950063.04</v>
      </c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4"/>
    </row>
    <row r="48" spans="1:137" s="44" customFormat="1" ht="13.5" customHeight="1">
      <c r="A48" s="43"/>
      <c r="B48" s="144" t="s">
        <v>127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5"/>
      <c r="AJ48" s="130"/>
      <c r="AK48" s="131"/>
      <c r="AL48" s="131"/>
      <c r="AM48" s="131"/>
      <c r="AN48" s="131"/>
      <c r="AO48" s="131"/>
      <c r="AP48" s="131"/>
      <c r="AQ48" s="131"/>
      <c r="AR48" s="131"/>
      <c r="AS48" s="132"/>
      <c r="AT48" s="130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2"/>
      <c r="BJ48" s="122">
        <f t="shared" si="0"/>
        <v>0</v>
      </c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4"/>
      <c r="BY48" s="122">
        <v>0</v>
      </c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4"/>
      <c r="CN48" s="122">
        <v>0</v>
      </c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4"/>
      <c r="DD48" s="122">
        <v>0</v>
      </c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4"/>
      <c r="DS48" s="122">
        <v>0</v>
      </c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4"/>
    </row>
    <row r="49" spans="1:137" s="44" customFormat="1" ht="26.25" customHeight="1">
      <c r="A49" s="42"/>
      <c r="B49" s="133" t="s">
        <v>67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49"/>
      <c r="AJ49" s="125" t="s">
        <v>44</v>
      </c>
      <c r="AK49" s="126"/>
      <c r="AL49" s="126"/>
      <c r="AM49" s="126"/>
      <c r="AN49" s="126"/>
      <c r="AO49" s="126"/>
      <c r="AP49" s="126"/>
      <c r="AQ49" s="126"/>
      <c r="AR49" s="126"/>
      <c r="AS49" s="127"/>
      <c r="AT49" s="125" t="s">
        <v>9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7"/>
      <c r="BJ49" s="136">
        <f>BY49+CN49+DD49+DS49</f>
        <v>16485200</v>
      </c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8"/>
      <c r="BY49" s="136">
        <f>BY51+BY52</f>
        <v>11370200</v>
      </c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8"/>
      <c r="CN49" s="136">
        <f>CN51+CN52</f>
        <v>0</v>
      </c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8"/>
      <c r="DD49" s="136">
        <f>DD51+DD52</f>
        <v>0</v>
      </c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8"/>
      <c r="DS49" s="136">
        <f>DS51+DS52</f>
        <v>5115000</v>
      </c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8"/>
    </row>
    <row r="50" spans="1:137" s="44" customFormat="1" ht="13.5" customHeight="1">
      <c r="A50" s="43"/>
      <c r="B50" s="128" t="s">
        <v>61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9"/>
      <c r="AJ50" s="130" t="s">
        <v>9</v>
      </c>
      <c r="AK50" s="131"/>
      <c r="AL50" s="131"/>
      <c r="AM50" s="131"/>
      <c r="AN50" s="131"/>
      <c r="AO50" s="131"/>
      <c r="AP50" s="131"/>
      <c r="AQ50" s="131"/>
      <c r="AR50" s="131"/>
      <c r="AS50" s="132"/>
      <c r="AT50" s="130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2"/>
      <c r="BJ50" s="122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4"/>
      <c r="BY50" s="122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4"/>
      <c r="CN50" s="122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4"/>
      <c r="DD50" s="122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4"/>
      <c r="DS50" s="122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4"/>
    </row>
    <row r="51" spans="1:137" s="44" customFormat="1" ht="26.25" customHeight="1">
      <c r="A51" s="43"/>
      <c r="B51" s="150" t="s">
        <v>126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1"/>
      <c r="AJ51" s="130" t="s">
        <v>45</v>
      </c>
      <c r="AK51" s="131"/>
      <c r="AL51" s="131"/>
      <c r="AM51" s="131"/>
      <c r="AN51" s="131"/>
      <c r="AO51" s="131"/>
      <c r="AP51" s="131"/>
      <c r="AQ51" s="131"/>
      <c r="AR51" s="131"/>
      <c r="AS51" s="132"/>
      <c r="AT51" s="130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2"/>
      <c r="BJ51" s="122">
        <f>BY51+CN51+DD51+DS51</f>
        <v>16485200</v>
      </c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4"/>
      <c r="BY51" s="122">
        <f>BY9</f>
        <v>11370200</v>
      </c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4"/>
      <c r="CN51" s="122">
        <v>0</v>
      </c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4"/>
      <c r="DD51" s="122">
        <v>0</v>
      </c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4"/>
      <c r="DS51" s="122">
        <f>DS9</f>
        <v>5115000</v>
      </c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4"/>
    </row>
    <row r="52" spans="1:137" s="44" customFormat="1" ht="13.5" customHeight="1">
      <c r="A52" s="43"/>
      <c r="B52" s="150" t="s">
        <v>128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1"/>
      <c r="AJ52" s="130" t="s">
        <v>46</v>
      </c>
      <c r="AK52" s="131"/>
      <c r="AL52" s="131"/>
      <c r="AM52" s="131"/>
      <c r="AN52" s="131"/>
      <c r="AO52" s="131"/>
      <c r="AP52" s="131"/>
      <c r="AQ52" s="131"/>
      <c r="AR52" s="131"/>
      <c r="AS52" s="132"/>
      <c r="AT52" s="130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2"/>
      <c r="BJ52" s="122">
        <f>BY52+CN52+DD52+DS52</f>
        <v>0</v>
      </c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4"/>
      <c r="BY52" s="122">
        <v>0</v>
      </c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4"/>
      <c r="CN52" s="122">
        <v>0</v>
      </c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4"/>
      <c r="DD52" s="122">
        <v>0</v>
      </c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4"/>
      <c r="DS52" s="122">
        <v>0</v>
      </c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4"/>
    </row>
    <row r="53" spans="1:137" s="44" customFormat="1" ht="27" customHeight="1">
      <c r="A53" s="42"/>
      <c r="B53" s="133" t="s">
        <v>69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49"/>
      <c r="AJ53" s="125" t="s">
        <v>70</v>
      </c>
      <c r="AK53" s="126"/>
      <c r="AL53" s="126"/>
      <c r="AM53" s="126"/>
      <c r="AN53" s="126"/>
      <c r="AO53" s="126"/>
      <c r="AP53" s="126"/>
      <c r="AQ53" s="126"/>
      <c r="AR53" s="126"/>
      <c r="AS53" s="127"/>
      <c r="AT53" s="125" t="s">
        <v>9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7"/>
      <c r="BJ53" s="136">
        <f>BY53+CN53+DD53+DS53</f>
        <v>16485263.04</v>
      </c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8"/>
      <c r="BY53" s="136">
        <f>BY55+BY56</f>
        <v>11370200</v>
      </c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8"/>
      <c r="CN53" s="136">
        <f>CN55+CN56</f>
        <v>0</v>
      </c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8"/>
      <c r="DD53" s="136">
        <f>DD55+DD56</f>
        <v>0</v>
      </c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8"/>
      <c r="DS53" s="136">
        <f>DS55+DS56</f>
        <v>5115063.04</v>
      </c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8"/>
    </row>
    <row r="54" spans="1:137" s="44" customFormat="1" ht="13.5" customHeight="1">
      <c r="A54" s="43"/>
      <c r="B54" s="128" t="s">
        <v>61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9"/>
      <c r="AJ54" s="130" t="s">
        <v>9</v>
      </c>
      <c r="AK54" s="131"/>
      <c r="AL54" s="131"/>
      <c r="AM54" s="131"/>
      <c r="AN54" s="131"/>
      <c r="AO54" s="131"/>
      <c r="AP54" s="131"/>
      <c r="AQ54" s="131"/>
      <c r="AR54" s="131"/>
      <c r="AS54" s="132"/>
      <c r="AT54" s="130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2"/>
      <c r="BJ54" s="122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4"/>
      <c r="BY54" s="122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4"/>
      <c r="CN54" s="122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4"/>
      <c r="DD54" s="122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4"/>
      <c r="DS54" s="122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4"/>
    </row>
    <row r="55" spans="1:137" s="44" customFormat="1" ht="26.25" customHeight="1">
      <c r="A55" s="43"/>
      <c r="B55" s="150" t="s">
        <v>131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1"/>
      <c r="AJ55" s="130" t="s">
        <v>28</v>
      </c>
      <c r="AK55" s="131"/>
      <c r="AL55" s="131"/>
      <c r="AM55" s="131"/>
      <c r="AN55" s="131"/>
      <c r="AO55" s="131"/>
      <c r="AP55" s="131"/>
      <c r="AQ55" s="131"/>
      <c r="AR55" s="131"/>
      <c r="AS55" s="132"/>
      <c r="AT55" s="130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2"/>
      <c r="BJ55" s="122">
        <f>BY55+CN55+DD55+DS55</f>
        <v>16485263.04</v>
      </c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4"/>
      <c r="BY55" s="122">
        <f>BY51+BY57</f>
        <v>11370200</v>
      </c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4"/>
      <c r="CN55" s="122">
        <f>CN51+CN57</f>
        <v>0</v>
      </c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4"/>
      <c r="DD55" s="122">
        <f>DD51+DD57</f>
        <v>0</v>
      </c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4"/>
      <c r="DS55" s="122">
        <f>DS51+DS57</f>
        <v>5115063.04</v>
      </c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4"/>
    </row>
    <row r="56" spans="1:137" s="44" customFormat="1" ht="13.5" customHeight="1">
      <c r="A56" s="43"/>
      <c r="B56" s="150" t="s">
        <v>132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1"/>
      <c r="AJ56" s="130" t="s">
        <v>29</v>
      </c>
      <c r="AK56" s="131"/>
      <c r="AL56" s="131"/>
      <c r="AM56" s="131"/>
      <c r="AN56" s="131"/>
      <c r="AO56" s="131"/>
      <c r="AP56" s="131"/>
      <c r="AQ56" s="131"/>
      <c r="AR56" s="131"/>
      <c r="AS56" s="132"/>
      <c r="AT56" s="130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2"/>
      <c r="BJ56" s="122">
        <f>BY56+CN56+DD56+DS56</f>
        <v>0</v>
      </c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4"/>
      <c r="BY56" s="122">
        <v>0</v>
      </c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4"/>
      <c r="CN56" s="122">
        <v>0</v>
      </c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4"/>
      <c r="DD56" s="122">
        <v>0</v>
      </c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4"/>
      <c r="DS56" s="122">
        <v>0</v>
      </c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4"/>
    </row>
    <row r="57" spans="1:137" s="44" customFormat="1" ht="26.25" customHeight="1">
      <c r="A57" s="42"/>
      <c r="B57" s="133" t="s">
        <v>129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49"/>
      <c r="AJ57" s="125" t="s">
        <v>48</v>
      </c>
      <c r="AK57" s="126"/>
      <c r="AL57" s="126"/>
      <c r="AM57" s="126"/>
      <c r="AN57" s="126"/>
      <c r="AO57" s="126"/>
      <c r="AP57" s="126"/>
      <c r="AQ57" s="126"/>
      <c r="AR57" s="126"/>
      <c r="AS57" s="127"/>
      <c r="AT57" s="125" t="s">
        <v>9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7"/>
      <c r="BJ57" s="136">
        <f>BY57+CN57+DD57+DS57</f>
        <v>63.04</v>
      </c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8"/>
      <c r="BY57" s="136">
        <v>0</v>
      </c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8"/>
      <c r="CN57" s="136">
        <v>0</v>
      </c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8"/>
      <c r="DD57" s="136">
        <v>0</v>
      </c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8"/>
      <c r="DS57" s="136">
        <v>63.04</v>
      </c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8"/>
    </row>
    <row r="58" spans="1:137" s="44" customFormat="1" ht="26.25" customHeight="1">
      <c r="A58" s="42"/>
      <c r="B58" s="133" t="s">
        <v>130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49"/>
      <c r="AJ58" s="125" t="s">
        <v>73</v>
      </c>
      <c r="AK58" s="126"/>
      <c r="AL58" s="126"/>
      <c r="AM58" s="126"/>
      <c r="AN58" s="126"/>
      <c r="AO58" s="126"/>
      <c r="AP58" s="126"/>
      <c r="AQ58" s="126"/>
      <c r="AR58" s="126"/>
      <c r="AS58" s="127"/>
      <c r="AT58" s="125" t="s">
        <v>9</v>
      </c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7"/>
      <c r="BJ58" s="136">
        <f>BY58+CN58+DD58+DS58</f>
        <v>0</v>
      </c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8"/>
      <c r="BY58" s="136">
        <f>BY49+BY57-BY17</f>
        <v>0</v>
      </c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8"/>
      <c r="CN58" s="136">
        <v>0</v>
      </c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8"/>
      <c r="DD58" s="136">
        <v>0</v>
      </c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8"/>
      <c r="DS58" s="136">
        <f>DS49+DS57-DS17</f>
        <v>0</v>
      </c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8"/>
    </row>
  </sheetData>
  <sheetProtection/>
  <mergeCells count="425">
    <mergeCell ref="DS35:EG35"/>
    <mergeCell ref="B46:AI46"/>
    <mergeCell ref="AJ46:AS46"/>
    <mergeCell ref="AT46:BI46"/>
    <mergeCell ref="BJ46:BX46"/>
    <mergeCell ref="BY46:CM46"/>
    <mergeCell ref="CN46:DC46"/>
    <mergeCell ref="DD46:DR46"/>
    <mergeCell ref="B35:AI35"/>
    <mergeCell ref="BJ45:BX45"/>
    <mergeCell ref="AT35:BI35"/>
    <mergeCell ref="BJ35:BX35"/>
    <mergeCell ref="BY35:CM35"/>
    <mergeCell ref="CN35:DC35"/>
    <mergeCell ref="DD35:DR35"/>
    <mergeCell ref="CN31:DC31"/>
    <mergeCell ref="CN33:DC33"/>
    <mergeCell ref="BJ31:BX31"/>
    <mergeCell ref="BY31:CM31"/>
    <mergeCell ref="BJ34:BX34"/>
    <mergeCell ref="B30:AI30"/>
    <mergeCell ref="B29:AI29"/>
    <mergeCell ref="DD31:DR31"/>
    <mergeCell ref="CN34:DC34"/>
    <mergeCell ref="AT29:BI29"/>
    <mergeCell ref="BJ29:BX29"/>
    <mergeCell ref="CN29:DC29"/>
    <mergeCell ref="DD29:DR29"/>
    <mergeCell ref="BY32:CM32"/>
    <mergeCell ref="CN32:DC32"/>
    <mergeCell ref="AJ30:AS30"/>
    <mergeCell ref="AT30:BI30"/>
    <mergeCell ref="BJ30:BX30"/>
    <mergeCell ref="DD58:DR58"/>
    <mergeCell ref="B58:AI58"/>
    <mergeCell ref="AT58:BI58"/>
    <mergeCell ref="BJ58:BX58"/>
    <mergeCell ref="AJ58:AS58"/>
    <mergeCell ref="BY58:CM58"/>
    <mergeCell ref="CN58:DC58"/>
    <mergeCell ref="AJ4:AS7"/>
    <mergeCell ref="B34:AI34"/>
    <mergeCell ref="AJ36:AS36"/>
    <mergeCell ref="A8:AI8"/>
    <mergeCell ref="B11:AI11"/>
    <mergeCell ref="AJ11:AS11"/>
    <mergeCell ref="B15:AI15"/>
    <mergeCell ref="B17:AI17"/>
    <mergeCell ref="A4:AI7"/>
    <mergeCell ref="B18:AI18"/>
    <mergeCell ref="BY56:CM56"/>
    <mergeCell ref="CN56:DC56"/>
    <mergeCell ref="BJ22:BX22"/>
    <mergeCell ref="BJ40:BX40"/>
    <mergeCell ref="BJ39:BX39"/>
    <mergeCell ref="BJ55:BX55"/>
    <mergeCell ref="BY55:CM55"/>
    <mergeCell ref="BY22:CM22"/>
    <mergeCell ref="BY29:CM29"/>
    <mergeCell ref="CN30:DC30"/>
    <mergeCell ref="AT4:BI7"/>
    <mergeCell ref="B22:AI22"/>
    <mergeCell ref="AT22:BI22"/>
    <mergeCell ref="B40:AI40"/>
    <mergeCell ref="AT40:BI40"/>
    <mergeCell ref="B39:AI39"/>
    <mergeCell ref="AT39:BI39"/>
    <mergeCell ref="AJ35:AS35"/>
    <mergeCell ref="B36:AI36"/>
    <mergeCell ref="AJ29:AS29"/>
    <mergeCell ref="B41:AI41"/>
    <mergeCell ref="AT41:BI41"/>
    <mergeCell ref="BJ41:BX41"/>
    <mergeCell ref="B42:AI42"/>
    <mergeCell ref="AJ41:AS41"/>
    <mergeCell ref="AJ42:AS42"/>
    <mergeCell ref="BJ42:BX42"/>
    <mergeCell ref="AT42:BI42"/>
    <mergeCell ref="BJ54:BX54"/>
    <mergeCell ref="BJ49:BX49"/>
    <mergeCell ref="B52:AI52"/>
    <mergeCell ref="B50:AI50"/>
    <mergeCell ref="AT50:BI50"/>
    <mergeCell ref="BJ50:BX50"/>
    <mergeCell ref="B49:AI49"/>
    <mergeCell ref="AT49:BI49"/>
    <mergeCell ref="B51:AI51"/>
    <mergeCell ref="AT51:BI51"/>
    <mergeCell ref="CN55:DC55"/>
    <mergeCell ref="B53:AI53"/>
    <mergeCell ref="AT53:BI53"/>
    <mergeCell ref="BJ53:BX53"/>
    <mergeCell ref="BY53:CM53"/>
    <mergeCell ref="CN53:DC53"/>
    <mergeCell ref="B55:AI55"/>
    <mergeCell ref="AT55:BI55"/>
    <mergeCell ref="B54:AI54"/>
    <mergeCell ref="AT54:BI54"/>
    <mergeCell ref="AJ33:AS33"/>
    <mergeCell ref="AJ40:AS40"/>
    <mergeCell ref="AJ34:AS34"/>
    <mergeCell ref="AJ55:AS55"/>
    <mergeCell ref="AJ49:AS49"/>
    <mergeCell ref="AJ50:AS50"/>
    <mergeCell ref="AJ54:AS54"/>
    <mergeCell ref="AJ38:AS38"/>
    <mergeCell ref="AJ51:AS51"/>
    <mergeCell ref="AJ39:AS39"/>
    <mergeCell ref="BJ43:BX43"/>
    <mergeCell ref="BY43:CM43"/>
    <mergeCell ref="AJ52:AS52"/>
    <mergeCell ref="AJ53:AS53"/>
    <mergeCell ref="AT52:BI52"/>
    <mergeCell ref="BJ52:BX52"/>
    <mergeCell ref="BY47:CM47"/>
    <mergeCell ref="AJ45:AS45"/>
    <mergeCell ref="AT47:BI47"/>
    <mergeCell ref="BJ47:BX47"/>
    <mergeCell ref="CN41:DC41"/>
    <mergeCell ref="BY42:CM42"/>
    <mergeCell ref="BY54:CM54"/>
    <mergeCell ref="BY49:CM49"/>
    <mergeCell ref="BY45:CM45"/>
    <mergeCell ref="CN47:DC47"/>
    <mergeCell ref="CN49:DC49"/>
    <mergeCell ref="BY50:CM50"/>
    <mergeCell ref="CN50:DC50"/>
    <mergeCell ref="BY51:CM51"/>
    <mergeCell ref="CN51:DC51"/>
    <mergeCell ref="CN54:DC54"/>
    <mergeCell ref="BY52:CM52"/>
    <mergeCell ref="CN52:DC52"/>
    <mergeCell ref="BY8:CM8"/>
    <mergeCell ref="CN8:DC8"/>
    <mergeCell ref="BY25:CM25"/>
    <mergeCell ref="CN25:DC25"/>
    <mergeCell ref="BY24:CM24"/>
    <mergeCell ref="CN24:DC24"/>
    <mergeCell ref="CN15:DC15"/>
    <mergeCell ref="CN16:DC16"/>
    <mergeCell ref="CN22:DC22"/>
    <mergeCell ref="CN26:DC26"/>
    <mergeCell ref="DD22:DR22"/>
    <mergeCell ref="DD25:DR25"/>
    <mergeCell ref="DD15:DR15"/>
    <mergeCell ref="CN17:DC17"/>
    <mergeCell ref="DD17:DR17"/>
    <mergeCell ref="DD18:DR18"/>
    <mergeCell ref="DD39:DR39"/>
    <mergeCell ref="DD32:DR32"/>
    <mergeCell ref="DD23:DR23"/>
    <mergeCell ref="DD34:DR34"/>
    <mergeCell ref="DD33:DR33"/>
    <mergeCell ref="DD37:DR37"/>
    <mergeCell ref="DD26:DR26"/>
    <mergeCell ref="DD30:DR30"/>
    <mergeCell ref="DD49:DR49"/>
    <mergeCell ref="DD50:DR50"/>
    <mergeCell ref="DD52:DR52"/>
    <mergeCell ref="DD40:DR40"/>
    <mergeCell ref="DD42:DR42"/>
    <mergeCell ref="DD44:DR44"/>
    <mergeCell ref="DD51:DR51"/>
    <mergeCell ref="DD41:DR41"/>
    <mergeCell ref="DD47:DR47"/>
    <mergeCell ref="DD48:DR48"/>
    <mergeCell ref="BJ4:EG4"/>
    <mergeCell ref="BJ5:BX7"/>
    <mergeCell ref="BY5:EG5"/>
    <mergeCell ref="BY6:CM7"/>
    <mergeCell ref="DS6:EG7"/>
    <mergeCell ref="CN6:DC7"/>
    <mergeCell ref="DD11:DR11"/>
    <mergeCell ref="DD6:DR7"/>
    <mergeCell ref="DD8:DR8"/>
    <mergeCell ref="AJ8:AS8"/>
    <mergeCell ref="AT8:BI8"/>
    <mergeCell ref="BJ9:BX9"/>
    <mergeCell ref="BY9:CM9"/>
    <mergeCell ref="CN9:DC9"/>
    <mergeCell ref="DD9:DR9"/>
    <mergeCell ref="BJ8:BX8"/>
    <mergeCell ref="AT11:BI11"/>
    <mergeCell ref="BJ11:BX11"/>
    <mergeCell ref="BY13:CM13"/>
    <mergeCell ref="CN13:DC13"/>
    <mergeCell ref="AT13:BI13"/>
    <mergeCell ref="BJ13:BX13"/>
    <mergeCell ref="BY11:CM11"/>
    <mergeCell ref="CN11:DC11"/>
    <mergeCell ref="DD13:DR13"/>
    <mergeCell ref="B12:AI12"/>
    <mergeCell ref="AJ12:AS12"/>
    <mergeCell ref="AT12:BI12"/>
    <mergeCell ref="BJ12:BX12"/>
    <mergeCell ref="BY12:CM12"/>
    <mergeCell ref="CN12:DC12"/>
    <mergeCell ref="DD12:DR12"/>
    <mergeCell ref="B13:AI13"/>
    <mergeCell ref="AJ13:AS13"/>
    <mergeCell ref="B14:AI14"/>
    <mergeCell ref="AJ14:AS14"/>
    <mergeCell ref="AT14:BI14"/>
    <mergeCell ref="BJ14:BX14"/>
    <mergeCell ref="BY14:CM14"/>
    <mergeCell ref="CN14:DC14"/>
    <mergeCell ref="DD14:DR14"/>
    <mergeCell ref="AJ15:AS15"/>
    <mergeCell ref="AT15:BI15"/>
    <mergeCell ref="BJ15:BX15"/>
    <mergeCell ref="BY17:CM17"/>
    <mergeCell ref="AJ17:AS17"/>
    <mergeCell ref="AT17:BI17"/>
    <mergeCell ref="BJ17:BX17"/>
    <mergeCell ref="BY15:CM15"/>
    <mergeCell ref="AT16:BI16"/>
    <mergeCell ref="BJ16:BX16"/>
    <mergeCell ref="BY16:CM16"/>
    <mergeCell ref="AJ18:AS18"/>
    <mergeCell ref="AT18:BI18"/>
    <mergeCell ref="BJ18:BX18"/>
    <mergeCell ref="BY18:CM18"/>
    <mergeCell ref="CN18:DC18"/>
    <mergeCell ref="DD19:DR19"/>
    <mergeCell ref="AT19:BI19"/>
    <mergeCell ref="BJ19:BX19"/>
    <mergeCell ref="BY19:CM19"/>
    <mergeCell ref="CN19:DC19"/>
    <mergeCell ref="DD20:DR20"/>
    <mergeCell ref="DD21:DR21"/>
    <mergeCell ref="BY21:CM21"/>
    <mergeCell ref="AJ21:AS21"/>
    <mergeCell ref="AT21:BI21"/>
    <mergeCell ref="BJ21:BX21"/>
    <mergeCell ref="BJ20:BX20"/>
    <mergeCell ref="AJ20:AS20"/>
    <mergeCell ref="AT20:BI20"/>
    <mergeCell ref="BY20:CM20"/>
    <mergeCell ref="AT23:BI23"/>
    <mergeCell ref="BJ23:BX23"/>
    <mergeCell ref="BY23:CM23"/>
    <mergeCell ref="CN23:DC23"/>
    <mergeCell ref="AJ22:AS22"/>
    <mergeCell ref="CN21:DC21"/>
    <mergeCell ref="CN20:DC20"/>
    <mergeCell ref="B32:AI32"/>
    <mergeCell ref="AJ32:AS32"/>
    <mergeCell ref="AT32:BI32"/>
    <mergeCell ref="BJ32:BX32"/>
    <mergeCell ref="BY26:CM26"/>
    <mergeCell ref="B25:AI25"/>
    <mergeCell ref="AJ25:AS25"/>
    <mergeCell ref="AT25:BI25"/>
    <mergeCell ref="BJ25:BX25"/>
    <mergeCell ref="B26:AI26"/>
    <mergeCell ref="AJ26:AS26"/>
    <mergeCell ref="AT26:BI26"/>
    <mergeCell ref="BJ26:BX26"/>
    <mergeCell ref="CN28:DC28"/>
    <mergeCell ref="DD28:DR28"/>
    <mergeCell ref="B27:AI27"/>
    <mergeCell ref="AJ27:AS27"/>
    <mergeCell ref="AT27:BI27"/>
    <mergeCell ref="BJ27:BX27"/>
    <mergeCell ref="BY27:CM27"/>
    <mergeCell ref="CN27:DC27"/>
    <mergeCell ref="DD27:DR27"/>
    <mergeCell ref="B28:AI28"/>
    <mergeCell ref="AT28:BI28"/>
    <mergeCell ref="BJ28:BX28"/>
    <mergeCell ref="BY28:CM28"/>
    <mergeCell ref="AJ28:AS28"/>
    <mergeCell ref="BY30:CM30"/>
    <mergeCell ref="AT33:BI33"/>
    <mergeCell ref="BJ33:BX33"/>
    <mergeCell ref="B37:AI37"/>
    <mergeCell ref="AJ37:AS37"/>
    <mergeCell ref="AT37:BI37"/>
    <mergeCell ref="BJ37:BX37"/>
    <mergeCell ref="AT34:BI34"/>
    <mergeCell ref="AT36:BI36"/>
    <mergeCell ref="BJ36:BX36"/>
    <mergeCell ref="CN36:DC36"/>
    <mergeCell ref="DD36:DR36"/>
    <mergeCell ref="BY36:CM36"/>
    <mergeCell ref="BY37:CM37"/>
    <mergeCell ref="CN37:DC37"/>
    <mergeCell ref="B16:AI16"/>
    <mergeCell ref="AJ16:AS16"/>
    <mergeCell ref="B24:AI24"/>
    <mergeCell ref="AJ24:AS24"/>
    <mergeCell ref="B21:AI21"/>
    <mergeCell ref="B23:AI23"/>
    <mergeCell ref="AJ23:AS23"/>
    <mergeCell ref="B19:AI19"/>
    <mergeCell ref="AJ19:AS19"/>
    <mergeCell ref="B20:AI20"/>
    <mergeCell ref="DS36:EG36"/>
    <mergeCell ref="B31:AI31"/>
    <mergeCell ref="AJ31:AS31"/>
    <mergeCell ref="B33:AI33"/>
    <mergeCell ref="DS29:EG29"/>
    <mergeCell ref="DD16:DR16"/>
    <mergeCell ref="DS16:EG16"/>
    <mergeCell ref="AT24:BI24"/>
    <mergeCell ref="BY34:CM34"/>
    <mergeCell ref="BY33:CM33"/>
    <mergeCell ref="AT38:BI38"/>
    <mergeCell ref="DS23:EG23"/>
    <mergeCell ref="DS27:EG27"/>
    <mergeCell ref="DS24:EG24"/>
    <mergeCell ref="DS37:EG37"/>
    <mergeCell ref="B38:AI38"/>
    <mergeCell ref="BJ24:BX24"/>
    <mergeCell ref="DD24:DR24"/>
    <mergeCell ref="AT31:BI31"/>
    <mergeCell ref="DS31:EG31"/>
    <mergeCell ref="DS32:EG32"/>
    <mergeCell ref="BJ38:BX38"/>
    <mergeCell ref="BY38:CM38"/>
    <mergeCell ref="CN38:DC38"/>
    <mergeCell ref="DS34:EG34"/>
    <mergeCell ref="CN42:DC42"/>
    <mergeCell ref="BY39:CM39"/>
    <mergeCell ref="CN39:DC39"/>
    <mergeCell ref="BY40:CM40"/>
    <mergeCell ref="B43:AI43"/>
    <mergeCell ref="AJ43:AS43"/>
    <mergeCell ref="AT43:BI43"/>
    <mergeCell ref="CN43:DC43"/>
    <mergeCell ref="CN40:DC40"/>
    <mergeCell ref="BY41:CM41"/>
    <mergeCell ref="CN45:DC45"/>
    <mergeCell ref="DD45:DR45"/>
    <mergeCell ref="B44:AI44"/>
    <mergeCell ref="AJ44:AS44"/>
    <mergeCell ref="AT44:BI44"/>
    <mergeCell ref="BJ44:BX44"/>
    <mergeCell ref="BY44:CM44"/>
    <mergeCell ref="CN44:DC44"/>
    <mergeCell ref="B45:AI45"/>
    <mergeCell ref="AT45:BI45"/>
    <mergeCell ref="BJ51:BX51"/>
    <mergeCell ref="B47:AI47"/>
    <mergeCell ref="AJ47:AS47"/>
    <mergeCell ref="AJ57:AS57"/>
    <mergeCell ref="DS12:EG12"/>
    <mergeCell ref="B56:AI56"/>
    <mergeCell ref="AJ56:AS56"/>
    <mergeCell ref="AT56:BI56"/>
    <mergeCell ref="BJ56:BX56"/>
    <mergeCell ref="DD54:DR54"/>
    <mergeCell ref="DD53:DR53"/>
    <mergeCell ref="DS15:EG15"/>
    <mergeCell ref="DS13:EG13"/>
    <mergeCell ref="DS20:EG20"/>
    <mergeCell ref="DS21:EG21"/>
    <mergeCell ref="DS18:EG18"/>
    <mergeCell ref="DS28:EG28"/>
    <mergeCell ref="DD38:DR38"/>
    <mergeCell ref="DD43:DR43"/>
    <mergeCell ref="DS19:EG19"/>
    <mergeCell ref="AT57:BI57"/>
    <mergeCell ref="BJ57:BX57"/>
    <mergeCell ref="B1:EG1"/>
    <mergeCell ref="BY57:CM57"/>
    <mergeCell ref="CN57:DC57"/>
    <mergeCell ref="DD57:DR57"/>
    <mergeCell ref="DS57:EG57"/>
    <mergeCell ref="B57:AI57"/>
    <mergeCell ref="DD56:DR56"/>
    <mergeCell ref="DD55:DR55"/>
    <mergeCell ref="DS8:EG8"/>
    <mergeCell ref="DS9:EG9"/>
    <mergeCell ref="DS11:EG11"/>
    <mergeCell ref="DS17:EG17"/>
    <mergeCell ref="DS14:EG14"/>
    <mergeCell ref="DS33:EG33"/>
    <mergeCell ref="DS30:EG30"/>
    <mergeCell ref="DS22:EG22"/>
    <mergeCell ref="DS25:EG25"/>
    <mergeCell ref="DS26:EG26"/>
    <mergeCell ref="B48:AI48"/>
    <mergeCell ref="AJ48:AS48"/>
    <mergeCell ref="AT48:BI48"/>
    <mergeCell ref="BJ48:BX48"/>
    <mergeCell ref="BY48:CM48"/>
    <mergeCell ref="CN48:DC48"/>
    <mergeCell ref="DS41:EG41"/>
    <mergeCell ref="DS42:EG42"/>
    <mergeCell ref="DS52:EG52"/>
    <mergeCell ref="DS43:EG43"/>
    <mergeCell ref="DS44:EG44"/>
    <mergeCell ref="DS45:EG45"/>
    <mergeCell ref="DS46:EG46"/>
    <mergeCell ref="DS56:EG56"/>
    <mergeCell ref="DS58:EG58"/>
    <mergeCell ref="AW3:CB3"/>
    <mergeCell ref="CC3:CF3"/>
    <mergeCell ref="CG3:CJ3"/>
    <mergeCell ref="CN10:DC10"/>
    <mergeCell ref="DD10:DR10"/>
    <mergeCell ref="DS10:EG10"/>
    <mergeCell ref="DS53:EG53"/>
    <mergeCell ref="DS38:EG38"/>
    <mergeCell ref="DS55:EG55"/>
    <mergeCell ref="AW2:CB2"/>
    <mergeCell ref="CC2:CF2"/>
    <mergeCell ref="CG2:CJ2"/>
    <mergeCell ref="BY10:CM10"/>
    <mergeCell ref="DS48:EG48"/>
    <mergeCell ref="DS50:EG50"/>
    <mergeCell ref="DS51:EG51"/>
    <mergeCell ref="DS47:EG47"/>
    <mergeCell ref="DS39:EG39"/>
    <mergeCell ref="DS54:EG54"/>
    <mergeCell ref="AJ9:AS9"/>
    <mergeCell ref="AT9:BI9"/>
    <mergeCell ref="B10:AI10"/>
    <mergeCell ref="AJ10:AS10"/>
    <mergeCell ref="AT10:BI10"/>
    <mergeCell ref="B9:AI9"/>
    <mergeCell ref="DS49:EG49"/>
    <mergeCell ref="BJ10:BX10"/>
    <mergeCell ref="DS40:EG4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rowBreaks count="1" manualBreakCount="1">
    <brk id="36" max="1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G58"/>
  <sheetViews>
    <sheetView view="pageBreakPreview" zoomScaleSheetLayoutView="100" zoomScalePageLayoutView="0" workbookViewId="0" topLeftCell="A1">
      <selection activeCell="BY10" sqref="BY10:CM10"/>
    </sheetView>
  </sheetViews>
  <sheetFormatPr defaultColWidth="0.875" defaultRowHeight="12.75"/>
  <cols>
    <col min="1" max="16" width="0.875" style="38" customWidth="1"/>
    <col min="17" max="17" width="0.5" style="38" customWidth="1"/>
    <col min="18" max="19" width="0.875" style="38" customWidth="1"/>
    <col min="20" max="20" width="0.12890625" style="38" customWidth="1"/>
    <col min="21" max="21" width="0.875" style="38" hidden="1" customWidth="1"/>
    <col min="22" max="24" width="0.875" style="38" customWidth="1"/>
    <col min="25" max="25" width="0.37109375" style="38" customWidth="1"/>
    <col min="26" max="26" width="0.875" style="38" customWidth="1"/>
    <col min="27" max="27" width="1.37890625" style="38" customWidth="1"/>
    <col min="28" max="28" width="0.37109375" style="38" customWidth="1"/>
    <col min="29" max="29" width="0.5" style="38" customWidth="1"/>
    <col min="30" max="30" width="0.6171875" style="38" customWidth="1"/>
    <col min="31" max="31" width="0.875" style="38" hidden="1" customWidth="1"/>
    <col min="32" max="33" width="0.875" style="38" customWidth="1"/>
    <col min="34" max="34" width="0.37109375" style="38" customWidth="1"/>
    <col min="35" max="35" width="0.875" style="38" customWidth="1"/>
    <col min="36" max="36" width="0.6171875" style="38" customWidth="1"/>
    <col min="37" max="40" width="0.12890625" style="38" customWidth="1"/>
    <col min="41" max="41" width="0.6171875" style="38" customWidth="1"/>
    <col min="42" max="42" width="0.37109375" style="38" customWidth="1"/>
    <col min="43" max="45" width="0.6171875" style="38" customWidth="1"/>
    <col min="46" max="48" width="0.5" style="38" customWidth="1"/>
    <col min="49" max="49" width="0.5" style="38" hidden="1" customWidth="1"/>
    <col min="50" max="51" width="0.5" style="38" customWidth="1"/>
    <col min="52" max="55" width="0.37109375" style="38" customWidth="1"/>
    <col min="56" max="56" width="0.875" style="38" customWidth="1"/>
    <col min="57" max="58" width="0.37109375" style="38" customWidth="1"/>
    <col min="59" max="61" width="0.5" style="38" customWidth="1"/>
    <col min="62" max="66" width="0.6171875" style="38" customWidth="1"/>
    <col min="67" max="67" width="1.625" style="38" customWidth="1"/>
    <col min="68" max="68" width="1.875" style="38" customWidth="1"/>
    <col min="69" max="69" width="0.12890625" style="38" customWidth="1"/>
    <col min="70" max="71" width="0.6171875" style="38" customWidth="1"/>
    <col min="72" max="72" width="0.37109375" style="38" customWidth="1"/>
    <col min="73" max="80" width="0.6171875" style="38" customWidth="1"/>
    <col min="81" max="81" width="1.37890625" style="38" customWidth="1"/>
    <col min="82" max="82" width="0.875" style="38" customWidth="1"/>
    <col min="83" max="84" width="0.6171875" style="38" customWidth="1"/>
    <col min="85" max="85" width="1.00390625" style="38" customWidth="1"/>
    <col min="86" max="86" width="1.4921875" style="38" customWidth="1"/>
    <col min="87" max="100" width="0.6171875" style="38" customWidth="1"/>
    <col min="101" max="101" width="0.37109375" style="38" customWidth="1"/>
    <col min="102" max="114" width="0.6171875" style="38" customWidth="1"/>
    <col min="115" max="115" width="0.5" style="38" customWidth="1"/>
    <col min="116" max="129" width="0.6171875" style="38" customWidth="1"/>
    <col min="130" max="130" width="1.12109375" style="38" customWidth="1"/>
    <col min="131" max="137" width="0.6171875" style="38" customWidth="1"/>
    <col min="138" max="16384" width="0.875" style="38" customWidth="1"/>
  </cols>
  <sheetData>
    <row r="1" spans="2:137" s="37" customFormat="1" ht="13.5">
      <c r="B1" s="94" t="s">
        <v>142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</row>
    <row r="2" spans="2:137" ht="13.5">
      <c r="B2" s="23"/>
      <c r="C2" s="23"/>
      <c r="D2" s="23"/>
      <c r="E2" s="23"/>
      <c r="F2" s="23"/>
      <c r="G2" s="23"/>
      <c r="H2" s="23"/>
      <c r="I2" s="23"/>
      <c r="J2" s="23"/>
      <c r="K2" s="37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33"/>
      <c r="AU2" s="33"/>
      <c r="AV2" s="39" t="s">
        <v>54</v>
      </c>
      <c r="AW2" s="139" t="s">
        <v>268</v>
      </c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40">
        <v>20</v>
      </c>
      <c r="CD2" s="140"/>
      <c r="CE2" s="140"/>
      <c r="CF2" s="140"/>
      <c r="CG2" s="141" t="s">
        <v>275</v>
      </c>
      <c r="CH2" s="141"/>
      <c r="CI2" s="141"/>
      <c r="CJ2" s="141"/>
      <c r="CK2" s="33" t="s">
        <v>1</v>
      </c>
      <c r="CL2" s="33"/>
      <c r="CM2" s="33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</row>
    <row r="3" spans="46:91" ht="12.75">
      <c r="AT3" s="37"/>
      <c r="AU3" s="37"/>
      <c r="AV3" s="41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3"/>
      <c r="CD3" s="143"/>
      <c r="CE3" s="143"/>
      <c r="CF3" s="143"/>
      <c r="CG3" s="119"/>
      <c r="CH3" s="119"/>
      <c r="CI3" s="119"/>
      <c r="CJ3" s="119"/>
      <c r="CK3" s="37"/>
      <c r="CL3" s="37"/>
      <c r="CM3" s="37"/>
    </row>
    <row r="4" spans="1:137" ht="26.25" customHeight="1">
      <c r="A4" s="154" t="s">
        <v>55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6"/>
      <c r="AJ4" s="154" t="s">
        <v>133</v>
      </c>
      <c r="AK4" s="155"/>
      <c r="AL4" s="155"/>
      <c r="AM4" s="155"/>
      <c r="AN4" s="155"/>
      <c r="AO4" s="155"/>
      <c r="AP4" s="155"/>
      <c r="AQ4" s="155"/>
      <c r="AR4" s="155"/>
      <c r="AS4" s="156"/>
      <c r="AT4" s="154" t="s">
        <v>134</v>
      </c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6"/>
      <c r="BJ4" s="160" t="s">
        <v>74</v>
      </c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2"/>
    </row>
    <row r="5" spans="1:137" ht="15" customHeight="1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5"/>
      <c r="AJ5" s="163"/>
      <c r="AK5" s="164"/>
      <c r="AL5" s="164"/>
      <c r="AM5" s="164"/>
      <c r="AN5" s="164"/>
      <c r="AO5" s="164"/>
      <c r="AP5" s="164"/>
      <c r="AQ5" s="164"/>
      <c r="AR5" s="164"/>
      <c r="AS5" s="165"/>
      <c r="AT5" s="163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5"/>
      <c r="BJ5" s="163" t="s">
        <v>11</v>
      </c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5"/>
      <c r="BY5" s="157" t="s">
        <v>3</v>
      </c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9"/>
    </row>
    <row r="6" spans="1:137" ht="89.25" customHeight="1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5"/>
      <c r="AJ6" s="163"/>
      <c r="AK6" s="164"/>
      <c r="AL6" s="164"/>
      <c r="AM6" s="164"/>
      <c r="AN6" s="164"/>
      <c r="AO6" s="164"/>
      <c r="AP6" s="164"/>
      <c r="AQ6" s="164"/>
      <c r="AR6" s="164"/>
      <c r="AS6" s="165"/>
      <c r="AT6" s="163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5"/>
      <c r="BJ6" s="163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5"/>
      <c r="BY6" s="154" t="s">
        <v>21</v>
      </c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6"/>
      <c r="CN6" s="154" t="s">
        <v>22</v>
      </c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6"/>
      <c r="DD6" s="154" t="s">
        <v>23</v>
      </c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6"/>
      <c r="DS6" s="154" t="s">
        <v>52</v>
      </c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6"/>
    </row>
    <row r="7" spans="1:137" ht="21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57"/>
      <c r="AK7" s="158"/>
      <c r="AL7" s="158"/>
      <c r="AM7" s="158"/>
      <c r="AN7" s="158"/>
      <c r="AO7" s="158"/>
      <c r="AP7" s="158"/>
      <c r="AQ7" s="158"/>
      <c r="AR7" s="158"/>
      <c r="AS7" s="159"/>
      <c r="AT7" s="157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9"/>
      <c r="BJ7" s="157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9"/>
      <c r="BY7" s="157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9"/>
      <c r="CN7" s="157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9"/>
      <c r="DD7" s="157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9"/>
      <c r="DS7" s="157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9"/>
    </row>
    <row r="8" spans="1:137" s="37" customFormat="1" ht="12.75">
      <c r="A8" s="146">
        <v>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46" t="s">
        <v>56</v>
      </c>
      <c r="AK8" s="147"/>
      <c r="AL8" s="147"/>
      <c r="AM8" s="147"/>
      <c r="AN8" s="147"/>
      <c r="AO8" s="147"/>
      <c r="AP8" s="147"/>
      <c r="AQ8" s="147"/>
      <c r="AR8" s="147"/>
      <c r="AS8" s="148"/>
      <c r="AT8" s="146" t="s">
        <v>57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8"/>
      <c r="BJ8" s="146">
        <v>4</v>
      </c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8"/>
      <c r="BY8" s="146">
        <v>5</v>
      </c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8"/>
      <c r="CN8" s="146">
        <v>6</v>
      </c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8"/>
      <c r="DD8" s="146">
        <v>7</v>
      </c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8"/>
      <c r="DS8" s="146">
        <v>8</v>
      </c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8"/>
    </row>
    <row r="9" spans="1:137" ht="26.25" customHeight="1">
      <c r="A9" s="42"/>
      <c r="B9" s="133" t="s">
        <v>58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25" t="s">
        <v>59</v>
      </c>
      <c r="AK9" s="126"/>
      <c r="AL9" s="126"/>
      <c r="AM9" s="126"/>
      <c r="AN9" s="126"/>
      <c r="AO9" s="126"/>
      <c r="AP9" s="126"/>
      <c r="AQ9" s="126"/>
      <c r="AR9" s="126"/>
      <c r="AS9" s="127"/>
      <c r="AT9" s="125" t="s">
        <v>9</v>
      </c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7"/>
      <c r="BJ9" s="136">
        <f>BJ11+BJ12+BJ13+BJ14+BJ15+BJ16</f>
        <v>14938000</v>
      </c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8"/>
      <c r="BY9" s="136">
        <f>BY12</f>
        <v>9823000</v>
      </c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8"/>
      <c r="CN9" s="136">
        <f>CN14</f>
        <v>0</v>
      </c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8"/>
      <c r="DD9" s="136">
        <f>DD14</f>
        <v>0</v>
      </c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8"/>
      <c r="DS9" s="136">
        <f>DS11+DS12+DS13+DS15+DS16</f>
        <v>5115000</v>
      </c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8"/>
    </row>
    <row r="10" spans="1:137" s="44" customFormat="1" ht="13.5" customHeight="1">
      <c r="A10" s="65"/>
      <c r="B10" s="128" t="s">
        <v>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9"/>
      <c r="AJ10" s="130" t="s">
        <v>9</v>
      </c>
      <c r="AK10" s="131"/>
      <c r="AL10" s="131"/>
      <c r="AM10" s="131"/>
      <c r="AN10" s="131"/>
      <c r="AO10" s="131"/>
      <c r="AP10" s="131"/>
      <c r="AQ10" s="131"/>
      <c r="AR10" s="131"/>
      <c r="AS10" s="132"/>
      <c r="AT10" s="130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2"/>
      <c r="BJ10" s="122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4"/>
      <c r="BY10" s="122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4"/>
      <c r="CN10" s="122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4"/>
      <c r="DD10" s="122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4"/>
      <c r="DS10" s="122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4"/>
    </row>
    <row r="11" spans="1:137" ht="26.25" customHeight="1">
      <c r="A11" s="65"/>
      <c r="B11" s="150" t="s">
        <v>98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7"/>
      <c r="AJ11" s="130" t="s">
        <v>60</v>
      </c>
      <c r="AK11" s="131"/>
      <c r="AL11" s="131"/>
      <c r="AM11" s="131"/>
      <c r="AN11" s="131"/>
      <c r="AO11" s="131"/>
      <c r="AP11" s="131"/>
      <c r="AQ11" s="131"/>
      <c r="AR11" s="131"/>
      <c r="AS11" s="132"/>
      <c r="AT11" s="130" t="s">
        <v>25</v>
      </c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2"/>
      <c r="BJ11" s="122">
        <f>DS11</f>
        <v>0</v>
      </c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4"/>
      <c r="BY11" s="122" t="s">
        <v>9</v>
      </c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4"/>
      <c r="CN11" s="122" t="s">
        <v>9</v>
      </c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4"/>
      <c r="DD11" s="122" t="s">
        <v>9</v>
      </c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4"/>
      <c r="DS11" s="122">
        <v>0</v>
      </c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4"/>
    </row>
    <row r="12" spans="1:137" ht="26.25" customHeight="1">
      <c r="A12" s="65"/>
      <c r="B12" s="150" t="s">
        <v>99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30" t="s">
        <v>25</v>
      </c>
      <c r="AK12" s="131"/>
      <c r="AL12" s="131"/>
      <c r="AM12" s="131"/>
      <c r="AN12" s="131"/>
      <c r="AO12" s="131"/>
      <c r="AP12" s="131"/>
      <c r="AQ12" s="131"/>
      <c r="AR12" s="131"/>
      <c r="AS12" s="132"/>
      <c r="AT12" s="130" t="s">
        <v>24</v>
      </c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2"/>
      <c r="BJ12" s="122">
        <f>BY12+DS12</f>
        <v>14928000</v>
      </c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4"/>
      <c r="BY12" s="122">
        <v>9823000</v>
      </c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4"/>
      <c r="CN12" s="122" t="s">
        <v>9</v>
      </c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4"/>
      <c r="DD12" s="122" t="s">
        <v>9</v>
      </c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4"/>
      <c r="DS12" s="122">
        <v>5105000</v>
      </c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4"/>
    </row>
    <row r="13" spans="1:137" ht="38.25" customHeight="1">
      <c r="A13" s="65"/>
      <c r="B13" s="150" t="s">
        <v>100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30" t="s">
        <v>24</v>
      </c>
      <c r="AK13" s="131"/>
      <c r="AL13" s="131"/>
      <c r="AM13" s="131"/>
      <c r="AN13" s="131"/>
      <c r="AO13" s="131"/>
      <c r="AP13" s="131"/>
      <c r="AQ13" s="131"/>
      <c r="AR13" s="131"/>
      <c r="AS13" s="132"/>
      <c r="AT13" s="130" t="s">
        <v>26</v>
      </c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2"/>
      <c r="BJ13" s="122">
        <f>DS13</f>
        <v>0</v>
      </c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4"/>
      <c r="BY13" s="122" t="s">
        <v>9</v>
      </c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4"/>
      <c r="CN13" s="122" t="s">
        <v>9</v>
      </c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4"/>
      <c r="DD13" s="122" t="s">
        <v>9</v>
      </c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4"/>
      <c r="DS13" s="122">
        <v>0</v>
      </c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4"/>
    </row>
    <row r="14" spans="1:137" ht="26.25" customHeight="1">
      <c r="A14" s="65"/>
      <c r="B14" s="150" t="s">
        <v>101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1"/>
      <c r="AJ14" s="130" t="s">
        <v>26</v>
      </c>
      <c r="AK14" s="131"/>
      <c r="AL14" s="131"/>
      <c r="AM14" s="131"/>
      <c r="AN14" s="131"/>
      <c r="AO14" s="131"/>
      <c r="AP14" s="131"/>
      <c r="AQ14" s="131"/>
      <c r="AR14" s="131"/>
      <c r="AS14" s="132"/>
      <c r="AT14" s="130" t="s">
        <v>27</v>
      </c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2"/>
      <c r="BJ14" s="122">
        <f>CN14+DD14</f>
        <v>0</v>
      </c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4"/>
      <c r="BY14" s="122" t="s">
        <v>9</v>
      </c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4"/>
      <c r="CN14" s="122">
        <v>0</v>
      </c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4"/>
      <c r="DD14" s="122">
        <v>0</v>
      </c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4"/>
      <c r="DS14" s="122" t="s">
        <v>9</v>
      </c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4"/>
    </row>
    <row r="15" spans="1:137" ht="42" customHeight="1">
      <c r="A15" s="65"/>
      <c r="B15" s="150" t="s">
        <v>256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1"/>
      <c r="AJ15" s="130" t="s">
        <v>64</v>
      </c>
      <c r="AK15" s="131"/>
      <c r="AL15" s="131"/>
      <c r="AM15" s="131"/>
      <c r="AN15" s="131"/>
      <c r="AO15" s="131"/>
      <c r="AP15" s="131"/>
      <c r="AQ15" s="131"/>
      <c r="AR15" s="131"/>
      <c r="AS15" s="132"/>
      <c r="AT15" s="130" t="s">
        <v>27</v>
      </c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2"/>
      <c r="BJ15" s="122">
        <f>DS15</f>
        <v>10000</v>
      </c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4"/>
      <c r="BY15" s="122" t="s">
        <v>9</v>
      </c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4"/>
      <c r="CN15" s="122" t="s">
        <v>9</v>
      </c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4"/>
      <c r="DD15" s="122" t="s">
        <v>9</v>
      </c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4"/>
      <c r="DS15" s="122">
        <v>10000</v>
      </c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4"/>
    </row>
    <row r="16" spans="1:137" ht="13.5" customHeight="1">
      <c r="A16" s="65"/>
      <c r="B16" s="150" t="s">
        <v>102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1"/>
      <c r="AJ16" s="130"/>
      <c r="AK16" s="131"/>
      <c r="AL16" s="131"/>
      <c r="AM16" s="131"/>
      <c r="AN16" s="131"/>
      <c r="AO16" s="131"/>
      <c r="AP16" s="131"/>
      <c r="AQ16" s="131"/>
      <c r="AR16" s="131"/>
      <c r="AS16" s="132"/>
      <c r="AT16" s="130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2"/>
      <c r="BJ16" s="122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4"/>
      <c r="BY16" s="122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4"/>
      <c r="CN16" s="122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4"/>
      <c r="DD16" s="122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4"/>
      <c r="DS16" s="122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4"/>
    </row>
    <row r="17" spans="1:137" ht="26.25" customHeight="1">
      <c r="A17" s="42"/>
      <c r="B17" s="133" t="s">
        <v>65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49"/>
      <c r="AJ17" s="125" t="s">
        <v>30</v>
      </c>
      <c r="AK17" s="126"/>
      <c r="AL17" s="126"/>
      <c r="AM17" s="126"/>
      <c r="AN17" s="126"/>
      <c r="AO17" s="126"/>
      <c r="AP17" s="126"/>
      <c r="AQ17" s="126"/>
      <c r="AR17" s="126"/>
      <c r="AS17" s="127"/>
      <c r="AT17" s="125" t="s">
        <v>9</v>
      </c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7"/>
      <c r="BJ17" s="136">
        <f>BY17+CN17+DD17+DS17</f>
        <v>14938000</v>
      </c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8"/>
      <c r="BY17" s="136">
        <f>BY19+BY25+BY31+BY37</f>
        <v>9823000</v>
      </c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8"/>
      <c r="CN17" s="136">
        <f>CN19+CN25+CN31+CN37</f>
        <v>0</v>
      </c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8"/>
      <c r="DD17" s="136">
        <f>DD19+DD25+DD31+DD37</f>
        <v>0</v>
      </c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8"/>
      <c r="DS17" s="136">
        <f>DS19+DS25+DS31+DS37</f>
        <v>5115000</v>
      </c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8"/>
    </row>
    <row r="18" spans="1:137" s="44" customFormat="1" ht="13.5" customHeight="1">
      <c r="A18" s="65"/>
      <c r="B18" s="128" t="s">
        <v>3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9"/>
      <c r="AJ18" s="130" t="s">
        <v>9</v>
      </c>
      <c r="AK18" s="131"/>
      <c r="AL18" s="131"/>
      <c r="AM18" s="131"/>
      <c r="AN18" s="131"/>
      <c r="AO18" s="131"/>
      <c r="AP18" s="131"/>
      <c r="AQ18" s="131"/>
      <c r="AR18" s="131"/>
      <c r="AS18" s="132"/>
      <c r="AT18" s="130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2"/>
      <c r="BJ18" s="122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4"/>
      <c r="BY18" s="122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4"/>
      <c r="CN18" s="122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4"/>
      <c r="DD18" s="122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4"/>
      <c r="DS18" s="122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4"/>
    </row>
    <row r="19" spans="1:137" s="44" customFormat="1" ht="26.25" customHeight="1">
      <c r="A19" s="65"/>
      <c r="B19" s="150" t="s">
        <v>103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1"/>
      <c r="AJ19" s="130" t="s">
        <v>31</v>
      </c>
      <c r="AK19" s="131"/>
      <c r="AL19" s="131"/>
      <c r="AM19" s="131"/>
      <c r="AN19" s="131"/>
      <c r="AO19" s="131"/>
      <c r="AP19" s="131"/>
      <c r="AQ19" s="131"/>
      <c r="AR19" s="131"/>
      <c r="AS19" s="132"/>
      <c r="AT19" s="130" t="s">
        <v>9</v>
      </c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2"/>
      <c r="BJ19" s="122">
        <f>BY19+CN19+DD19+DS19</f>
        <v>8269600</v>
      </c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4"/>
      <c r="BY19" s="122">
        <f>BY21+BY22+BY23+BY24</f>
        <v>8269600</v>
      </c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4"/>
      <c r="CN19" s="122">
        <f>CN21+CN22+CN23+CN24</f>
        <v>0</v>
      </c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4"/>
      <c r="DD19" s="122">
        <f>DD21+DD22+DD23+DD24</f>
        <v>0</v>
      </c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4"/>
      <c r="DS19" s="122">
        <f>DS21+DS22+DS23+DS24</f>
        <v>0</v>
      </c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4"/>
    </row>
    <row r="20" spans="1:137" s="44" customFormat="1" ht="13.5" customHeight="1">
      <c r="A20" s="65"/>
      <c r="B20" s="128" t="s">
        <v>61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9"/>
      <c r="AJ20" s="130" t="s">
        <v>9</v>
      </c>
      <c r="AK20" s="131"/>
      <c r="AL20" s="131"/>
      <c r="AM20" s="131"/>
      <c r="AN20" s="131"/>
      <c r="AO20" s="131"/>
      <c r="AP20" s="131"/>
      <c r="AQ20" s="131"/>
      <c r="AR20" s="131"/>
      <c r="AS20" s="132"/>
      <c r="AT20" s="130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2"/>
      <c r="BJ20" s="122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4"/>
      <c r="BY20" s="122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4"/>
      <c r="CN20" s="122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4"/>
      <c r="DD20" s="122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4"/>
      <c r="DS20" s="122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4"/>
    </row>
    <row r="21" spans="1:137" s="44" customFormat="1" ht="13.5" customHeight="1">
      <c r="A21" s="65"/>
      <c r="B21" s="128" t="s">
        <v>94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9"/>
      <c r="AJ21" s="130" t="s">
        <v>32</v>
      </c>
      <c r="AK21" s="131"/>
      <c r="AL21" s="131"/>
      <c r="AM21" s="131"/>
      <c r="AN21" s="131"/>
      <c r="AO21" s="131"/>
      <c r="AP21" s="131"/>
      <c r="AQ21" s="131"/>
      <c r="AR21" s="131"/>
      <c r="AS21" s="132"/>
      <c r="AT21" s="130" t="s">
        <v>62</v>
      </c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2"/>
      <c r="BJ21" s="122">
        <f>BY21+CN21+DD21+DS21</f>
        <v>6351400</v>
      </c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4"/>
      <c r="BY21" s="122">
        <f>810200+5541200</f>
        <v>6351400</v>
      </c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4"/>
      <c r="CN21" s="122">
        <v>0</v>
      </c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4"/>
      <c r="DD21" s="122">
        <v>0</v>
      </c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4"/>
      <c r="DS21" s="122">
        <v>0</v>
      </c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4"/>
    </row>
    <row r="22" spans="1:137" s="44" customFormat="1" ht="13.5" customHeight="1">
      <c r="A22" s="65"/>
      <c r="B22" s="128" t="s">
        <v>95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9"/>
      <c r="AJ22" s="130" t="s">
        <v>33</v>
      </c>
      <c r="AK22" s="131"/>
      <c r="AL22" s="131"/>
      <c r="AM22" s="131"/>
      <c r="AN22" s="131"/>
      <c r="AO22" s="131"/>
      <c r="AP22" s="131"/>
      <c r="AQ22" s="131"/>
      <c r="AR22" s="131"/>
      <c r="AS22" s="132"/>
      <c r="AT22" s="130" t="s">
        <v>63</v>
      </c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2"/>
      <c r="BJ22" s="122">
        <f>BY22+CN22+DD22+DS22</f>
        <v>0</v>
      </c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4"/>
      <c r="BY22" s="122">
        <v>0</v>
      </c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4"/>
      <c r="CN22" s="122">
        <v>0</v>
      </c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4"/>
      <c r="DD22" s="122">
        <v>0</v>
      </c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4"/>
      <c r="DS22" s="122">
        <v>0</v>
      </c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4"/>
    </row>
    <row r="23" spans="1:137" ht="26.25" customHeight="1">
      <c r="A23" s="65"/>
      <c r="B23" s="144" t="s">
        <v>96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5"/>
      <c r="AJ23" s="130" t="s">
        <v>34</v>
      </c>
      <c r="AK23" s="131"/>
      <c r="AL23" s="131"/>
      <c r="AM23" s="131"/>
      <c r="AN23" s="131"/>
      <c r="AO23" s="131"/>
      <c r="AP23" s="131"/>
      <c r="AQ23" s="131"/>
      <c r="AR23" s="131"/>
      <c r="AS23" s="132"/>
      <c r="AT23" s="130" t="s">
        <v>87</v>
      </c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2"/>
      <c r="BJ23" s="122">
        <f>BY23+CN23+DD23+DS23</f>
        <v>1918200</v>
      </c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4"/>
      <c r="BY23" s="122">
        <f>244700+1673500</f>
        <v>1918200</v>
      </c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4"/>
      <c r="CN23" s="122">
        <v>0</v>
      </c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4"/>
      <c r="DD23" s="122">
        <v>0</v>
      </c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4"/>
      <c r="DS23" s="122">
        <v>0</v>
      </c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4"/>
    </row>
    <row r="24" spans="1:137" s="44" customFormat="1" ht="13.5" customHeight="1">
      <c r="A24" s="65"/>
      <c r="B24" s="144" t="s">
        <v>276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5"/>
      <c r="AJ24" s="130" t="s">
        <v>277</v>
      </c>
      <c r="AK24" s="131"/>
      <c r="AL24" s="131"/>
      <c r="AM24" s="131"/>
      <c r="AN24" s="131"/>
      <c r="AO24" s="131"/>
      <c r="AP24" s="131"/>
      <c r="AQ24" s="131"/>
      <c r="AR24" s="131"/>
      <c r="AS24" s="132"/>
      <c r="AT24" s="130" t="s">
        <v>62</v>
      </c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2"/>
      <c r="BJ24" s="122">
        <f>BY24+CN24+DD24+DS24</f>
        <v>0</v>
      </c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4"/>
      <c r="BY24" s="122">
        <v>0</v>
      </c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4"/>
      <c r="CN24" s="122">
        <v>0</v>
      </c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4"/>
      <c r="DD24" s="122">
        <v>0</v>
      </c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4"/>
      <c r="DS24" s="122">
        <v>0</v>
      </c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4"/>
    </row>
    <row r="25" spans="1:137" ht="26.25" customHeight="1">
      <c r="A25" s="65"/>
      <c r="B25" s="150" t="s">
        <v>104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1"/>
      <c r="AJ25" s="130" t="s">
        <v>35</v>
      </c>
      <c r="AK25" s="131"/>
      <c r="AL25" s="131"/>
      <c r="AM25" s="131"/>
      <c r="AN25" s="131"/>
      <c r="AO25" s="131"/>
      <c r="AP25" s="131"/>
      <c r="AQ25" s="131"/>
      <c r="AR25" s="131"/>
      <c r="AS25" s="132"/>
      <c r="AT25" s="130" t="s">
        <v>9</v>
      </c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2"/>
      <c r="BJ25" s="122">
        <f>BY25+CN25+DD25+DS25</f>
        <v>0</v>
      </c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4"/>
      <c r="BY25" s="122">
        <f>BY27+BY28+BY29+BY30</f>
        <v>0</v>
      </c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4"/>
      <c r="CN25" s="122">
        <f>CN27+CN28+CN29+CN30</f>
        <v>0</v>
      </c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4"/>
      <c r="DD25" s="122">
        <f>DD27+DD28+DD29+DD30</f>
        <v>0</v>
      </c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4"/>
      <c r="DS25" s="122">
        <f>DS27+DS28+DS29+DS30</f>
        <v>0</v>
      </c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4"/>
    </row>
    <row r="26" spans="1:137" s="44" customFormat="1" ht="13.5" customHeight="1">
      <c r="A26" s="65"/>
      <c r="B26" s="128" t="s">
        <v>61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  <c r="AJ26" s="130" t="s">
        <v>9</v>
      </c>
      <c r="AK26" s="131"/>
      <c r="AL26" s="131"/>
      <c r="AM26" s="131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2"/>
      <c r="BJ26" s="122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4"/>
      <c r="BY26" s="122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4"/>
      <c r="CN26" s="122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4"/>
      <c r="DD26" s="122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4"/>
      <c r="DS26" s="122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4"/>
    </row>
    <row r="27" spans="1:137" s="44" customFormat="1" ht="26.25" customHeight="1">
      <c r="A27" s="65"/>
      <c r="B27" s="144" t="s">
        <v>105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5"/>
      <c r="AJ27" s="130" t="s">
        <v>36</v>
      </c>
      <c r="AK27" s="131"/>
      <c r="AL27" s="131"/>
      <c r="AM27" s="131"/>
      <c r="AN27" s="131"/>
      <c r="AO27" s="131"/>
      <c r="AP27" s="131"/>
      <c r="AQ27" s="131"/>
      <c r="AR27" s="131"/>
      <c r="AS27" s="132"/>
      <c r="AT27" s="130" t="s">
        <v>68</v>
      </c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2"/>
      <c r="BJ27" s="122">
        <f>BY27+CN27+DD27+DS27</f>
        <v>0</v>
      </c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4"/>
      <c r="BY27" s="122">
        <v>0</v>
      </c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4"/>
      <c r="CN27" s="122">
        <v>0</v>
      </c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4"/>
      <c r="DD27" s="122">
        <v>0</v>
      </c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4"/>
      <c r="DS27" s="122">
        <v>0</v>
      </c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4"/>
    </row>
    <row r="28" spans="1:137" s="44" customFormat="1" ht="13.5" customHeight="1">
      <c r="A28" s="65"/>
      <c r="B28" s="144" t="s">
        <v>106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5"/>
      <c r="AJ28" s="130" t="s">
        <v>37</v>
      </c>
      <c r="AK28" s="131"/>
      <c r="AL28" s="131"/>
      <c r="AM28" s="131"/>
      <c r="AN28" s="131"/>
      <c r="AO28" s="131"/>
      <c r="AP28" s="131"/>
      <c r="AQ28" s="131"/>
      <c r="AR28" s="131"/>
      <c r="AS28" s="132"/>
      <c r="AT28" s="130" t="s">
        <v>47</v>
      </c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2"/>
      <c r="BJ28" s="122">
        <f>BY28+CN28+DD28+DS28</f>
        <v>0</v>
      </c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4"/>
      <c r="BY28" s="122">
        <v>0</v>
      </c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4"/>
      <c r="CN28" s="122">
        <v>0</v>
      </c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4"/>
      <c r="DD28" s="122">
        <v>0</v>
      </c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4"/>
      <c r="DS28" s="122">
        <v>0</v>
      </c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4"/>
    </row>
    <row r="29" spans="1:137" s="44" customFormat="1" ht="26.25" customHeight="1">
      <c r="A29" s="65"/>
      <c r="B29" s="144" t="s">
        <v>107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5"/>
      <c r="AJ29" s="130" t="s">
        <v>38</v>
      </c>
      <c r="AK29" s="131"/>
      <c r="AL29" s="131"/>
      <c r="AM29" s="131"/>
      <c r="AN29" s="131"/>
      <c r="AO29" s="131"/>
      <c r="AP29" s="131"/>
      <c r="AQ29" s="131"/>
      <c r="AR29" s="131"/>
      <c r="AS29" s="132"/>
      <c r="AT29" s="130" t="s">
        <v>93</v>
      </c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2"/>
      <c r="BJ29" s="122">
        <f>BY29+CN29+DD29+DS29</f>
        <v>0</v>
      </c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4"/>
      <c r="BY29" s="122">
        <v>0</v>
      </c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4"/>
      <c r="CN29" s="122">
        <v>0</v>
      </c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4"/>
      <c r="DD29" s="122">
        <v>0</v>
      </c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4"/>
      <c r="DS29" s="122">
        <v>0</v>
      </c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4"/>
    </row>
    <row r="30" spans="1:137" s="44" customFormat="1" ht="13.5" customHeight="1">
      <c r="A30" s="65"/>
      <c r="B30" s="144" t="s">
        <v>97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5"/>
      <c r="AJ30" s="130"/>
      <c r="AK30" s="131"/>
      <c r="AL30" s="131"/>
      <c r="AM30" s="131"/>
      <c r="AN30" s="131"/>
      <c r="AO30" s="131"/>
      <c r="AP30" s="131"/>
      <c r="AQ30" s="131"/>
      <c r="AR30" s="131"/>
      <c r="AS30" s="132"/>
      <c r="AT30" s="130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2"/>
      <c r="BJ30" s="122">
        <f>BY30+CN30+DD30+DS30</f>
        <v>0</v>
      </c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4"/>
      <c r="BY30" s="122">
        <v>0</v>
      </c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4"/>
      <c r="CN30" s="122">
        <v>0</v>
      </c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4"/>
      <c r="DD30" s="122">
        <v>0</v>
      </c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4"/>
      <c r="DS30" s="122">
        <v>0</v>
      </c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4"/>
    </row>
    <row r="31" spans="1:137" ht="26.25" customHeight="1">
      <c r="A31" s="65"/>
      <c r="B31" s="150" t="s">
        <v>108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1"/>
      <c r="AJ31" s="130" t="s">
        <v>39</v>
      </c>
      <c r="AK31" s="131"/>
      <c r="AL31" s="131"/>
      <c r="AM31" s="131"/>
      <c r="AN31" s="131"/>
      <c r="AO31" s="131"/>
      <c r="AP31" s="131"/>
      <c r="AQ31" s="131"/>
      <c r="AR31" s="131"/>
      <c r="AS31" s="132"/>
      <c r="AT31" s="130" t="s">
        <v>9</v>
      </c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2"/>
      <c r="BJ31" s="122">
        <f>BY31+CN31+DD31+DS31</f>
        <v>134900</v>
      </c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4"/>
      <c r="BY31" s="122">
        <f>BY33+BY34+BY35+BY36</f>
        <v>119900</v>
      </c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4"/>
      <c r="CN31" s="122">
        <f>CN33+CN34+CN35+CN36</f>
        <v>0</v>
      </c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4"/>
      <c r="DD31" s="122">
        <f>DD33+DD34+DD35+DD36</f>
        <v>0</v>
      </c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4"/>
      <c r="DS31" s="122">
        <f>DS33+DS34+DS35+DS36</f>
        <v>15000</v>
      </c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4"/>
    </row>
    <row r="32" spans="1:137" s="44" customFormat="1" ht="13.5" customHeight="1">
      <c r="A32" s="65"/>
      <c r="B32" s="128" t="s">
        <v>61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  <c r="AJ32" s="130" t="s">
        <v>9</v>
      </c>
      <c r="AK32" s="131"/>
      <c r="AL32" s="131"/>
      <c r="AM32" s="131"/>
      <c r="AN32" s="131"/>
      <c r="AO32" s="131"/>
      <c r="AP32" s="131"/>
      <c r="AQ32" s="131"/>
      <c r="AR32" s="131"/>
      <c r="AS32" s="132"/>
      <c r="AT32" s="130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2"/>
      <c r="BJ32" s="122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4"/>
      <c r="BY32" s="122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4"/>
      <c r="CN32" s="122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4"/>
      <c r="DD32" s="122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4"/>
      <c r="DS32" s="122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4"/>
    </row>
    <row r="33" spans="1:137" s="44" customFormat="1" ht="13.5" customHeight="1">
      <c r="A33" s="65"/>
      <c r="B33" s="128" t="s">
        <v>109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9"/>
      <c r="AJ33" s="130" t="s">
        <v>40</v>
      </c>
      <c r="AK33" s="131"/>
      <c r="AL33" s="131"/>
      <c r="AM33" s="131"/>
      <c r="AN33" s="131"/>
      <c r="AO33" s="131"/>
      <c r="AP33" s="131"/>
      <c r="AQ33" s="131"/>
      <c r="AR33" s="131"/>
      <c r="AS33" s="132"/>
      <c r="AT33" s="130" t="s">
        <v>88</v>
      </c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2"/>
      <c r="BJ33" s="122">
        <f>BY33+CN33+DD33+DS33</f>
        <v>119900</v>
      </c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4"/>
      <c r="BY33" s="122">
        <v>119900</v>
      </c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4"/>
      <c r="CN33" s="122">
        <v>0</v>
      </c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4"/>
      <c r="DD33" s="122">
        <v>0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v>0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</row>
    <row r="34" spans="1:137" s="44" customFormat="1" ht="13.5" customHeight="1">
      <c r="A34" s="65"/>
      <c r="B34" s="128" t="s">
        <v>106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9"/>
      <c r="AJ34" s="130" t="s">
        <v>66</v>
      </c>
      <c r="AK34" s="131"/>
      <c r="AL34" s="131"/>
      <c r="AM34" s="131"/>
      <c r="AN34" s="131"/>
      <c r="AO34" s="131"/>
      <c r="AP34" s="131"/>
      <c r="AQ34" s="131"/>
      <c r="AR34" s="131"/>
      <c r="AS34" s="132"/>
      <c r="AT34" s="130" t="s">
        <v>89</v>
      </c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2"/>
      <c r="BJ34" s="122">
        <f>BY34+CN34+DD34+DS34</f>
        <v>0</v>
      </c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4"/>
      <c r="BY34" s="122">
        <v>0</v>
      </c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4"/>
      <c r="CN34" s="122">
        <v>0</v>
      </c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4"/>
      <c r="DD34" s="122">
        <v>0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>
        <v>0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</row>
    <row r="35" spans="1:137" s="44" customFormat="1" ht="13.5" customHeight="1">
      <c r="A35" s="65"/>
      <c r="B35" s="128" t="s">
        <v>110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9"/>
      <c r="AJ35" s="130" t="s">
        <v>90</v>
      </c>
      <c r="AK35" s="131"/>
      <c r="AL35" s="131"/>
      <c r="AM35" s="131"/>
      <c r="AN35" s="131"/>
      <c r="AO35" s="131"/>
      <c r="AP35" s="131"/>
      <c r="AQ35" s="131"/>
      <c r="AR35" s="131"/>
      <c r="AS35" s="132"/>
      <c r="AT35" s="130" t="s">
        <v>91</v>
      </c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2"/>
      <c r="BJ35" s="122">
        <f>BY35+CN35+DD35+DS35</f>
        <v>10000</v>
      </c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4"/>
      <c r="BY35" s="122">
        <v>0</v>
      </c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4"/>
      <c r="CN35" s="122">
        <v>0</v>
      </c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4"/>
      <c r="DD35" s="122">
        <v>0</v>
      </c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4"/>
      <c r="DS35" s="122">
        <v>10000</v>
      </c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4"/>
    </row>
    <row r="36" spans="1:137" s="44" customFormat="1" ht="13.5" customHeight="1">
      <c r="A36" s="65"/>
      <c r="B36" s="128" t="s">
        <v>259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9"/>
      <c r="AJ36" s="130" t="s">
        <v>260</v>
      </c>
      <c r="AK36" s="131"/>
      <c r="AL36" s="131"/>
      <c r="AM36" s="131"/>
      <c r="AN36" s="131"/>
      <c r="AO36" s="131"/>
      <c r="AP36" s="131"/>
      <c r="AQ36" s="131"/>
      <c r="AR36" s="131"/>
      <c r="AS36" s="132"/>
      <c r="AT36" s="130" t="s">
        <v>261</v>
      </c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2"/>
      <c r="BJ36" s="122">
        <f>BY36+CN36+DD36+DS36</f>
        <v>5000</v>
      </c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4"/>
      <c r="BY36" s="122">
        <v>0</v>
      </c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4"/>
      <c r="CN36" s="122">
        <v>0</v>
      </c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4"/>
      <c r="DD36" s="122">
        <v>0</v>
      </c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4"/>
      <c r="DS36" s="122">
        <v>5000</v>
      </c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4"/>
    </row>
    <row r="37" spans="1:137" s="44" customFormat="1" ht="26.25" customHeight="1">
      <c r="A37" s="65"/>
      <c r="B37" s="150" t="s">
        <v>136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3"/>
      <c r="AJ37" s="130" t="s">
        <v>41</v>
      </c>
      <c r="AK37" s="131"/>
      <c r="AL37" s="131"/>
      <c r="AM37" s="131"/>
      <c r="AN37" s="131"/>
      <c r="AO37" s="131"/>
      <c r="AP37" s="131"/>
      <c r="AQ37" s="131"/>
      <c r="AR37" s="131"/>
      <c r="AS37" s="132"/>
      <c r="AT37" s="130" t="s">
        <v>9</v>
      </c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2"/>
      <c r="BJ37" s="122">
        <f>BY37+CN37+DD37+DS37</f>
        <v>6533500</v>
      </c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4"/>
      <c r="BY37" s="122">
        <f>BY39+BY40+BY41+BY42+BY43+BY44+BY45+BY46+BY47+BY48</f>
        <v>1433500</v>
      </c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4"/>
      <c r="CN37" s="122">
        <f>CN39+CN40+CN41+CN42+CN43+CN44+CN45+CN46+CN47+CN48</f>
        <v>0</v>
      </c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4"/>
      <c r="DD37" s="122">
        <f>DD39+DD40+DD41+DD42+DD43+DD44+DD45+DD46+DD47+DD48</f>
        <v>0</v>
      </c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4"/>
      <c r="DS37" s="122">
        <f>DS39+DS40+DS41+DS42+DS43+DS44+DS45+DS46+DS47+DS48</f>
        <v>5100000</v>
      </c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4"/>
    </row>
    <row r="38" spans="1:137" s="44" customFormat="1" ht="13.5" customHeight="1">
      <c r="A38" s="65"/>
      <c r="B38" s="128" t="s">
        <v>3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9"/>
      <c r="AJ38" s="130" t="s">
        <v>9</v>
      </c>
      <c r="AK38" s="131"/>
      <c r="AL38" s="131"/>
      <c r="AM38" s="131"/>
      <c r="AN38" s="131"/>
      <c r="AO38" s="131"/>
      <c r="AP38" s="131"/>
      <c r="AQ38" s="131"/>
      <c r="AR38" s="131"/>
      <c r="AS38" s="132"/>
      <c r="AT38" s="130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2"/>
      <c r="BJ38" s="122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4"/>
      <c r="BY38" s="122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4"/>
      <c r="CN38" s="122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4"/>
      <c r="DD38" s="122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4"/>
      <c r="DS38" s="122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4"/>
    </row>
    <row r="39" spans="1:137" s="44" customFormat="1" ht="13.5" customHeight="1">
      <c r="A39" s="65"/>
      <c r="B39" s="128" t="s">
        <v>111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9"/>
      <c r="AJ39" s="130" t="s">
        <v>42</v>
      </c>
      <c r="AK39" s="131"/>
      <c r="AL39" s="131"/>
      <c r="AM39" s="131"/>
      <c r="AN39" s="131"/>
      <c r="AO39" s="131"/>
      <c r="AP39" s="131"/>
      <c r="AQ39" s="131"/>
      <c r="AR39" s="131"/>
      <c r="AS39" s="132"/>
      <c r="AT39" s="130" t="s">
        <v>92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2"/>
      <c r="BJ39" s="122">
        <f>BY39+CN39+DD39+DS39</f>
        <v>28600</v>
      </c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4"/>
      <c r="BY39" s="122">
        <v>9600</v>
      </c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4"/>
      <c r="CN39" s="122">
        <v>0</v>
      </c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4"/>
      <c r="DD39" s="122">
        <v>0</v>
      </c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4"/>
      <c r="DS39" s="122">
        <v>19000</v>
      </c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4"/>
    </row>
    <row r="40" spans="1:137" s="44" customFormat="1" ht="13.5" customHeight="1">
      <c r="A40" s="65"/>
      <c r="B40" s="128" t="s">
        <v>112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9"/>
      <c r="AJ40" s="130" t="s">
        <v>43</v>
      </c>
      <c r="AK40" s="131"/>
      <c r="AL40" s="131"/>
      <c r="AM40" s="131"/>
      <c r="AN40" s="131"/>
      <c r="AO40" s="131"/>
      <c r="AP40" s="131"/>
      <c r="AQ40" s="131"/>
      <c r="AR40" s="131"/>
      <c r="AS40" s="132"/>
      <c r="AT40" s="130" t="s">
        <v>92</v>
      </c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2"/>
      <c r="BJ40" s="122">
        <f aca="true" t="shared" si="0" ref="BJ40:BJ48">BY40+CN40+DD40+DS40</f>
        <v>0</v>
      </c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4"/>
      <c r="BY40" s="122">
        <v>0</v>
      </c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4"/>
      <c r="CN40" s="122">
        <v>0</v>
      </c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4"/>
      <c r="DD40" s="122">
        <v>0</v>
      </c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4"/>
      <c r="DS40" s="122">
        <v>0</v>
      </c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4"/>
    </row>
    <row r="41" spans="1:137" s="44" customFormat="1" ht="13.5" customHeight="1">
      <c r="A41" s="65"/>
      <c r="B41" s="128" t="s">
        <v>113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9"/>
      <c r="AJ41" s="130" t="s">
        <v>118</v>
      </c>
      <c r="AK41" s="131"/>
      <c r="AL41" s="131"/>
      <c r="AM41" s="131"/>
      <c r="AN41" s="131"/>
      <c r="AO41" s="131"/>
      <c r="AP41" s="131"/>
      <c r="AQ41" s="131"/>
      <c r="AR41" s="131"/>
      <c r="AS41" s="132"/>
      <c r="AT41" s="130" t="s">
        <v>92</v>
      </c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2"/>
      <c r="BJ41" s="122">
        <f t="shared" si="0"/>
        <v>1313500</v>
      </c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4"/>
      <c r="BY41" s="122">
        <v>1312500</v>
      </c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4"/>
      <c r="CN41" s="122">
        <v>0</v>
      </c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4"/>
      <c r="DD41" s="122">
        <v>0</v>
      </c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4"/>
      <c r="DS41" s="122">
        <f>1000</f>
        <v>1000</v>
      </c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4"/>
    </row>
    <row r="42" spans="1:137" s="44" customFormat="1" ht="26.25" customHeight="1">
      <c r="A42" s="65"/>
      <c r="B42" s="144" t="s">
        <v>114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5"/>
      <c r="AJ42" s="130" t="s">
        <v>92</v>
      </c>
      <c r="AK42" s="131"/>
      <c r="AL42" s="131"/>
      <c r="AM42" s="131"/>
      <c r="AN42" s="131"/>
      <c r="AO42" s="131"/>
      <c r="AP42" s="131"/>
      <c r="AQ42" s="131"/>
      <c r="AR42" s="131"/>
      <c r="AS42" s="132"/>
      <c r="AT42" s="130" t="s">
        <v>92</v>
      </c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2"/>
      <c r="BJ42" s="122">
        <f t="shared" si="0"/>
        <v>0</v>
      </c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4"/>
      <c r="BY42" s="122">
        <v>0</v>
      </c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4"/>
      <c r="CN42" s="122">
        <v>0</v>
      </c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4"/>
      <c r="DD42" s="122">
        <v>0</v>
      </c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4"/>
      <c r="DS42" s="122">
        <v>0</v>
      </c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4"/>
    </row>
    <row r="43" spans="1:137" s="44" customFormat="1" ht="26.25" customHeight="1">
      <c r="A43" s="65"/>
      <c r="B43" s="144" t="s">
        <v>115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5"/>
      <c r="AJ43" s="130" t="s">
        <v>119</v>
      </c>
      <c r="AK43" s="131"/>
      <c r="AL43" s="131"/>
      <c r="AM43" s="131"/>
      <c r="AN43" s="131"/>
      <c r="AO43" s="131"/>
      <c r="AP43" s="131"/>
      <c r="AQ43" s="131"/>
      <c r="AR43" s="131"/>
      <c r="AS43" s="132"/>
      <c r="AT43" s="130" t="s">
        <v>92</v>
      </c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2"/>
      <c r="BJ43" s="122">
        <f t="shared" si="0"/>
        <v>396700</v>
      </c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4"/>
      <c r="BY43" s="122">
        <v>6700</v>
      </c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4"/>
      <c r="CN43" s="122">
        <v>0</v>
      </c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4"/>
      <c r="DD43" s="122">
        <v>0</v>
      </c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4"/>
      <c r="DS43" s="122">
        <v>390000</v>
      </c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4"/>
    </row>
    <row r="44" spans="1:137" s="44" customFormat="1" ht="13.5" customHeight="1">
      <c r="A44" s="65"/>
      <c r="B44" s="144" t="s">
        <v>116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5"/>
      <c r="AJ44" s="130" t="s">
        <v>120</v>
      </c>
      <c r="AK44" s="131"/>
      <c r="AL44" s="131"/>
      <c r="AM44" s="131"/>
      <c r="AN44" s="131"/>
      <c r="AO44" s="131"/>
      <c r="AP44" s="131"/>
      <c r="AQ44" s="131"/>
      <c r="AR44" s="131"/>
      <c r="AS44" s="132"/>
      <c r="AT44" s="130" t="s">
        <v>92</v>
      </c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2"/>
      <c r="BJ44" s="122">
        <f t="shared" si="0"/>
        <v>437600</v>
      </c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4"/>
      <c r="BY44" s="122">
        <v>37600</v>
      </c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4"/>
      <c r="CN44" s="122">
        <v>0</v>
      </c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4"/>
      <c r="DD44" s="122">
        <v>0</v>
      </c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4"/>
      <c r="DS44" s="122">
        <v>400000</v>
      </c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4"/>
    </row>
    <row r="45" spans="1:137" s="44" customFormat="1" ht="13.5" customHeight="1">
      <c r="A45" s="65"/>
      <c r="B45" s="144" t="s">
        <v>117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5"/>
      <c r="AJ45" s="130" t="s">
        <v>121</v>
      </c>
      <c r="AK45" s="131"/>
      <c r="AL45" s="131"/>
      <c r="AM45" s="131"/>
      <c r="AN45" s="131"/>
      <c r="AO45" s="131"/>
      <c r="AP45" s="131"/>
      <c r="AQ45" s="131"/>
      <c r="AR45" s="131"/>
      <c r="AS45" s="132"/>
      <c r="AT45" s="130" t="s">
        <v>92</v>
      </c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2"/>
      <c r="BJ45" s="122">
        <f t="shared" si="0"/>
        <v>0</v>
      </c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4"/>
      <c r="BY45" s="122">
        <v>0</v>
      </c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4"/>
      <c r="CN45" s="122">
        <v>0</v>
      </c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4"/>
      <c r="DD45" s="122">
        <v>0</v>
      </c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4"/>
      <c r="DS45" s="122">
        <v>0</v>
      </c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4"/>
    </row>
    <row r="46" spans="1:137" s="44" customFormat="1" ht="26.25" customHeight="1">
      <c r="A46" s="65"/>
      <c r="B46" s="144" t="s">
        <v>122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5"/>
      <c r="AJ46" s="130" t="s">
        <v>124</v>
      </c>
      <c r="AK46" s="131"/>
      <c r="AL46" s="131"/>
      <c r="AM46" s="131"/>
      <c r="AN46" s="131"/>
      <c r="AO46" s="131"/>
      <c r="AP46" s="131"/>
      <c r="AQ46" s="131"/>
      <c r="AR46" s="131"/>
      <c r="AS46" s="132"/>
      <c r="AT46" s="130" t="s">
        <v>92</v>
      </c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2"/>
      <c r="BJ46" s="122">
        <f t="shared" si="0"/>
        <v>340000</v>
      </c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4"/>
      <c r="BY46" s="122">
        <v>0</v>
      </c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4"/>
      <c r="CN46" s="122">
        <v>0</v>
      </c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4"/>
      <c r="DD46" s="122">
        <v>0</v>
      </c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4"/>
      <c r="DS46" s="122">
        <v>340000</v>
      </c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4"/>
    </row>
    <row r="47" spans="1:137" s="44" customFormat="1" ht="26.25" customHeight="1">
      <c r="A47" s="65"/>
      <c r="B47" s="144" t="s">
        <v>123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5"/>
      <c r="AJ47" s="130" t="s">
        <v>125</v>
      </c>
      <c r="AK47" s="131"/>
      <c r="AL47" s="131"/>
      <c r="AM47" s="131"/>
      <c r="AN47" s="131"/>
      <c r="AO47" s="131"/>
      <c r="AP47" s="131"/>
      <c r="AQ47" s="131"/>
      <c r="AR47" s="131"/>
      <c r="AS47" s="132"/>
      <c r="AT47" s="130" t="s">
        <v>92</v>
      </c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2"/>
      <c r="BJ47" s="122">
        <f t="shared" si="0"/>
        <v>4017100</v>
      </c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4"/>
      <c r="BY47" s="122">
        <f>44600+22500</f>
        <v>67100</v>
      </c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4"/>
      <c r="CN47" s="122">
        <v>0</v>
      </c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4"/>
      <c r="DD47" s="122">
        <v>0</v>
      </c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4"/>
      <c r="DS47" s="122">
        <f>3950000</f>
        <v>3950000</v>
      </c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4"/>
    </row>
    <row r="48" spans="1:137" s="44" customFormat="1" ht="13.5" customHeight="1">
      <c r="A48" s="65"/>
      <c r="B48" s="144" t="s">
        <v>127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5"/>
      <c r="AJ48" s="130"/>
      <c r="AK48" s="131"/>
      <c r="AL48" s="131"/>
      <c r="AM48" s="131"/>
      <c r="AN48" s="131"/>
      <c r="AO48" s="131"/>
      <c r="AP48" s="131"/>
      <c r="AQ48" s="131"/>
      <c r="AR48" s="131"/>
      <c r="AS48" s="132"/>
      <c r="AT48" s="130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2"/>
      <c r="BJ48" s="122">
        <f t="shared" si="0"/>
        <v>0</v>
      </c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4"/>
      <c r="BY48" s="122">
        <v>0</v>
      </c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4"/>
      <c r="CN48" s="122">
        <v>0</v>
      </c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4"/>
      <c r="DD48" s="122">
        <v>0</v>
      </c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4"/>
      <c r="DS48" s="122">
        <v>0</v>
      </c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4"/>
    </row>
    <row r="49" spans="1:137" s="44" customFormat="1" ht="26.25" customHeight="1">
      <c r="A49" s="42"/>
      <c r="B49" s="133" t="s">
        <v>67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49"/>
      <c r="AJ49" s="125" t="s">
        <v>44</v>
      </c>
      <c r="AK49" s="126"/>
      <c r="AL49" s="126"/>
      <c r="AM49" s="126"/>
      <c r="AN49" s="126"/>
      <c r="AO49" s="126"/>
      <c r="AP49" s="126"/>
      <c r="AQ49" s="126"/>
      <c r="AR49" s="126"/>
      <c r="AS49" s="127"/>
      <c r="AT49" s="125" t="s">
        <v>9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7"/>
      <c r="BJ49" s="136">
        <f>BY49+CN49+DD49+DS49</f>
        <v>14938000</v>
      </c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8"/>
      <c r="BY49" s="136">
        <f>BY51+BY52</f>
        <v>9823000</v>
      </c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8"/>
      <c r="CN49" s="136">
        <f>CN51+CN52</f>
        <v>0</v>
      </c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8"/>
      <c r="DD49" s="136">
        <f>DD51+DD52</f>
        <v>0</v>
      </c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8"/>
      <c r="DS49" s="136">
        <f>DS51+DS52</f>
        <v>5115000</v>
      </c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8"/>
    </row>
    <row r="50" spans="1:137" s="44" customFormat="1" ht="13.5" customHeight="1">
      <c r="A50" s="65"/>
      <c r="B50" s="128" t="s">
        <v>61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9"/>
      <c r="AJ50" s="130" t="s">
        <v>9</v>
      </c>
      <c r="AK50" s="131"/>
      <c r="AL50" s="131"/>
      <c r="AM50" s="131"/>
      <c r="AN50" s="131"/>
      <c r="AO50" s="131"/>
      <c r="AP50" s="131"/>
      <c r="AQ50" s="131"/>
      <c r="AR50" s="131"/>
      <c r="AS50" s="132"/>
      <c r="AT50" s="130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2"/>
      <c r="BJ50" s="122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4"/>
      <c r="BY50" s="122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4"/>
      <c r="CN50" s="122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4"/>
      <c r="DD50" s="122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4"/>
      <c r="DS50" s="122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4"/>
    </row>
    <row r="51" spans="1:137" s="44" customFormat="1" ht="26.25" customHeight="1">
      <c r="A51" s="65"/>
      <c r="B51" s="150" t="s">
        <v>126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1"/>
      <c r="AJ51" s="130" t="s">
        <v>45</v>
      </c>
      <c r="AK51" s="131"/>
      <c r="AL51" s="131"/>
      <c r="AM51" s="131"/>
      <c r="AN51" s="131"/>
      <c r="AO51" s="131"/>
      <c r="AP51" s="131"/>
      <c r="AQ51" s="131"/>
      <c r="AR51" s="131"/>
      <c r="AS51" s="132"/>
      <c r="AT51" s="130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2"/>
      <c r="BJ51" s="122">
        <f>BY51+CN51+DD51+DS51</f>
        <v>14938000</v>
      </c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4"/>
      <c r="BY51" s="122">
        <f>BY9</f>
        <v>9823000</v>
      </c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4"/>
      <c r="CN51" s="122">
        <v>0</v>
      </c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4"/>
      <c r="DD51" s="122">
        <v>0</v>
      </c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4"/>
      <c r="DS51" s="122">
        <f>DS9</f>
        <v>5115000</v>
      </c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4"/>
    </row>
    <row r="52" spans="1:137" s="44" customFormat="1" ht="13.5" customHeight="1">
      <c r="A52" s="65"/>
      <c r="B52" s="150" t="s">
        <v>128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1"/>
      <c r="AJ52" s="130" t="s">
        <v>46</v>
      </c>
      <c r="AK52" s="131"/>
      <c r="AL52" s="131"/>
      <c r="AM52" s="131"/>
      <c r="AN52" s="131"/>
      <c r="AO52" s="131"/>
      <c r="AP52" s="131"/>
      <c r="AQ52" s="131"/>
      <c r="AR52" s="131"/>
      <c r="AS52" s="132"/>
      <c r="AT52" s="130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2"/>
      <c r="BJ52" s="122">
        <f>BY52+CN52+DD52+DS52</f>
        <v>0</v>
      </c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4"/>
      <c r="BY52" s="122">
        <v>0</v>
      </c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4"/>
      <c r="CN52" s="122">
        <v>0</v>
      </c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4"/>
      <c r="DD52" s="122">
        <v>0</v>
      </c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4"/>
      <c r="DS52" s="122">
        <v>0</v>
      </c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4"/>
    </row>
    <row r="53" spans="1:137" s="44" customFormat="1" ht="27" customHeight="1">
      <c r="A53" s="42"/>
      <c r="B53" s="133" t="s">
        <v>69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49"/>
      <c r="AJ53" s="125" t="s">
        <v>70</v>
      </c>
      <c r="AK53" s="126"/>
      <c r="AL53" s="126"/>
      <c r="AM53" s="126"/>
      <c r="AN53" s="126"/>
      <c r="AO53" s="126"/>
      <c r="AP53" s="126"/>
      <c r="AQ53" s="126"/>
      <c r="AR53" s="126"/>
      <c r="AS53" s="127"/>
      <c r="AT53" s="125" t="s">
        <v>9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7"/>
      <c r="BJ53" s="136">
        <f>BY53+CN53+DD53+DS53</f>
        <v>14938000</v>
      </c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8"/>
      <c r="BY53" s="136">
        <f>BY55+BY56</f>
        <v>9823000</v>
      </c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8"/>
      <c r="CN53" s="136">
        <f>CN55+CN56</f>
        <v>0</v>
      </c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8"/>
      <c r="DD53" s="136">
        <f>DD55+DD56</f>
        <v>0</v>
      </c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8"/>
      <c r="DS53" s="136">
        <f>DS55+DS56</f>
        <v>5115000</v>
      </c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8"/>
    </row>
    <row r="54" spans="1:137" s="44" customFormat="1" ht="13.5" customHeight="1">
      <c r="A54" s="65"/>
      <c r="B54" s="128" t="s">
        <v>61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9"/>
      <c r="AJ54" s="130" t="s">
        <v>9</v>
      </c>
      <c r="AK54" s="131"/>
      <c r="AL54" s="131"/>
      <c r="AM54" s="131"/>
      <c r="AN54" s="131"/>
      <c r="AO54" s="131"/>
      <c r="AP54" s="131"/>
      <c r="AQ54" s="131"/>
      <c r="AR54" s="131"/>
      <c r="AS54" s="132"/>
      <c r="AT54" s="130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2"/>
      <c r="BJ54" s="122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4"/>
      <c r="BY54" s="122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4"/>
      <c r="CN54" s="122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4"/>
      <c r="DD54" s="122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4"/>
      <c r="DS54" s="122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4"/>
    </row>
    <row r="55" spans="1:137" s="44" customFormat="1" ht="26.25" customHeight="1">
      <c r="A55" s="65"/>
      <c r="B55" s="150" t="s">
        <v>131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1"/>
      <c r="AJ55" s="130" t="s">
        <v>28</v>
      </c>
      <c r="AK55" s="131"/>
      <c r="AL55" s="131"/>
      <c r="AM55" s="131"/>
      <c r="AN55" s="131"/>
      <c r="AO55" s="131"/>
      <c r="AP55" s="131"/>
      <c r="AQ55" s="131"/>
      <c r="AR55" s="131"/>
      <c r="AS55" s="132"/>
      <c r="AT55" s="130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2"/>
      <c r="BJ55" s="122">
        <f>BY55+CN55+DD55+DS55</f>
        <v>14938000</v>
      </c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4"/>
      <c r="BY55" s="122">
        <f>BY51+BY57</f>
        <v>9823000</v>
      </c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4"/>
      <c r="CN55" s="122">
        <f>CN51+CN57</f>
        <v>0</v>
      </c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4"/>
      <c r="DD55" s="122">
        <f>DD51+DD57</f>
        <v>0</v>
      </c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4"/>
      <c r="DS55" s="122">
        <f>DS51+DS57</f>
        <v>5115000</v>
      </c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4"/>
    </row>
    <row r="56" spans="1:137" s="44" customFormat="1" ht="13.5" customHeight="1">
      <c r="A56" s="65"/>
      <c r="B56" s="150" t="s">
        <v>132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1"/>
      <c r="AJ56" s="130" t="s">
        <v>29</v>
      </c>
      <c r="AK56" s="131"/>
      <c r="AL56" s="131"/>
      <c r="AM56" s="131"/>
      <c r="AN56" s="131"/>
      <c r="AO56" s="131"/>
      <c r="AP56" s="131"/>
      <c r="AQ56" s="131"/>
      <c r="AR56" s="131"/>
      <c r="AS56" s="132"/>
      <c r="AT56" s="130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2"/>
      <c r="BJ56" s="122">
        <f>BY56+CN56+DD56+DS56</f>
        <v>0</v>
      </c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4"/>
      <c r="BY56" s="122">
        <v>0</v>
      </c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4"/>
      <c r="CN56" s="122">
        <v>0</v>
      </c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4"/>
      <c r="DD56" s="122">
        <v>0</v>
      </c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4"/>
      <c r="DS56" s="122">
        <v>0</v>
      </c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4"/>
    </row>
    <row r="57" spans="1:137" s="44" customFormat="1" ht="26.25" customHeight="1">
      <c r="A57" s="42"/>
      <c r="B57" s="133" t="s">
        <v>129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49"/>
      <c r="AJ57" s="125" t="s">
        <v>48</v>
      </c>
      <c r="AK57" s="126"/>
      <c r="AL57" s="126"/>
      <c r="AM57" s="126"/>
      <c r="AN57" s="126"/>
      <c r="AO57" s="126"/>
      <c r="AP57" s="126"/>
      <c r="AQ57" s="126"/>
      <c r="AR57" s="126"/>
      <c r="AS57" s="127"/>
      <c r="AT57" s="125" t="s">
        <v>9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7"/>
      <c r="BJ57" s="136">
        <f>BY57+CN57+DD57+DS57</f>
        <v>0</v>
      </c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8"/>
      <c r="BY57" s="136">
        <v>0</v>
      </c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8"/>
      <c r="CN57" s="136">
        <v>0</v>
      </c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8"/>
      <c r="DD57" s="136">
        <v>0</v>
      </c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8"/>
      <c r="DS57" s="136">
        <v>0</v>
      </c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8"/>
    </row>
    <row r="58" spans="1:137" s="44" customFormat="1" ht="26.25" customHeight="1">
      <c r="A58" s="42"/>
      <c r="B58" s="133" t="s">
        <v>130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49"/>
      <c r="AJ58" s="125" t="s">
        <v>73</v>
      </c>
      <c r="AK58" s="126"/>
      <c r="AL58" s="126"/>
      <c r="AM58" s="126"/>
      <c r="AN58" s="126"/>
      <c r="AO58" s="126"/>
      <c r="AP58" s="126"/>
      <c r="AQ58" s="126"/>
      <c r="AR58" s="126"/>
      <c r="AS58" s="127"/>
      <c r="AT58" s="125" t="s">
        <v>9</v>
      </c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7"/>
      <c r="BJ58" s="136">
        <f>BY58+CN58+DD58+DS58</f>
        <v>0</v>
      </c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8"/>
      <c r="BY58" s="136">
        <f>BY49+BY57-BY17</f>
        <v>0</v>
      </c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8"/>
      <c r="CN58" s="136">
        <v>0</v>
      </c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8"/>
      <c r="DD58" s="136">
        <v>0</v>
      </c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8"/>
      <c r="DS58" s="136">
        <f>DS49+DS57-DS17</f>
        <v>0</v>
      </c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8"/>
    </row>
  </sheetData>
  <sheetProtection/>
  <mergeCells count="425">
    <mergeCell ref="DD58:DR58"/>
    <mergeCell ref="DS58:EG58"/>
    <mergeCell ref="B58:AI58"/>
    <mergeCell ref="AJ58:AS58"/>
    <mergeCell ref="AT58:BI58"/>
    <mergeCell ref="BJ58:BX58"/>
    <mergeCell ref="BY58:CM58"/>
    <mergeCell ref="CN58:DC58"/>
    <mergeCell ref="DD56:DR56"/>
    <mergeCell ref="DS56:EG56"/>
    <mergeCell ref="B57:AI57"/>
    <mergeCell ref="AJ57:AS57"/>
    <mergeCell ref="AT57:BI57"/>
    <mergeCell ref="BJ57:BX57"/>
    <mergeCell ref="BY57:CM57"/>
    <mergeCell ref="CN57:DC57"/>
    <mergeCell ref="DD57:DR57"/>
    <mergeCell ref="DS57:EG57"/>
    <mergeCell ref="B56:AI56"/>
    <mergeCell ref="AJ56:AS56"/>
    <mergeCell ref="AT56:BI56"/>
    <mergeCell ref="BJ56:BX56"/>
    <mergeCell ref="BY56:CM56"/>
    <mergeCell ref="CN56:DC56"/>
    <mergeCell ref="DD54:DR54"/>
    <mergeCell ref="DS54:EG54"/>
    <mergeCell ref="B55:AI55"/>
    <mergeCell ref="AJ55:AS55"/>
    <mergeCell ref="AT55:BI55"/>
    <mergeCell ref="BJ55:BX55"/>
    <mergeCell ref="BY55:CM55"/>
    <mergeCell ref="CN55:DC55"/>
    <mergeCell ref="DD55:DR55"/>
    <mergeCell ref="DS55:EG55"/>
    <mergeCell ref="B54:AI54"/>
    <mergeCell ref="AJ54:AS54"/>
    <mergeCell ref="AT54:BI54"/>
    <mergeCell ref="BJ54:BX54"/>
    <mergeCell ref="BY54:CM54"/>
    <mergeCell ref="CN54:DC54"/>
    <mergeCell ref="DD52:DR52"/>
    <mergeCell ref="DS52:EG52"/>
    <mergeCell ref="B53:AI53"/>
    <mergeCell ref="AJ53:AS53"/>
    <mergeCell ref="AT53:BI53"/>
    <mergeCell ref="BJ53:BX53"/>
    <mergeCell ref="BY53:CM53"/>
    <mergeCell ref="CN53:DC53"/>
    <mergeCell ref="DD53:DR53"/>
    <mergeCell ref="DS53:EG53"/>
    <mergeCell ref="B52:AI52"/>
    <mergeCell ref="AJ52:AS52"/>
    <mergeCell ref="AT52:BI52"/>
    <mergeCell ref="BJ52:BX52"/>
    <mergeCell ref="BY52:CM52"/>
    <mergeCell ref="CN52:DC52"/>
    <mergeCell ref="DD50:DR50"/>
    <mergeCell ref="DS50:EG50"/>
    <mergeCell ref="B51:AI51"/>
    <mergeCell ref="AJ51:AS51"/>
    <mergeCell ref="AT51:BI51"/>
    <mergeCell ref="BJ51:BX51"/>
    <mergeCell ref="BY51:CM51"/>
    <mergeCell ref="CN51:DC51"/>
    <mergeCell ref="DD51:DR51"/>
    <mergeCell ref="DS51:EG51"/>
    <mergeCell ref="B50:AI50"/>
    <mergeCell ref="AJ50:AS50"/>
    <mergeCell ref="AT50:BI50"/>
    <mergeCell ref="BJ50:BX50"/>
    <mergeCell ref="BY50:CM50"/>
    <mergeCell ref="CN50:DC50"/>
    <mergeCell ref="DD48:DR48"/>
    <mergeCell ref="DS48:EG48"/>
    <mergeCell ref="B49:AI49"/>
    <mergeCell ref="AJ49:AS49"/>
    <mergeCell ref="AT49:BI49"/>
    <mergeCell ref="BJ49:BX49"/>
    <mergeCell ref="BY49:CM49"/>
    <mergeCell ref="CN49:DC49"/>
    <mergeCell ref="DD49:DR49"/>
    <mergeCell ref="DS49:EG49"/>
    <mergeCell ref="B48:AI48"/>
    <mergeCell ref="AJ48:AS48"/>
    <mergeCell ref="AT48:BI48"/>
    <mergeCell ref="BJ48:BX48"/>
    <mergeCell ref="BY48:CM48"/>
    <mergeCell ref="CN48:DC48"/>
    <mergeCell ref="DD46:DR46"/>
    <mergeCell ref="DS46:EG46"/>
    <mergeCell ref="B47:AI47"/>
    <mergeCell ref="AJ47:AS47"/>
    <mergeCell ref="AT47:BI47"/>
    <mergeCell ref="BJ47:BX47"/>
    <mergeCell ref="BY47:CM47"/>
    <mergeCell ref="CN47:DC47"/>
    <mergeCell ref="DD47:DR47"/>
    <mergeCell ref="DS47:EG47"/>
    <mergeCell ref="B46:AI46"/>
    <mergeCell ref="AJ46:AS46"/>
    <mergeCell ref="AT46:BI46"/>
    <mergeCell ref="BJ46:BX46"/>
    <mergeCell ref="BY46:CM46"/>
    <mergeCell ref="CN46:DC46"/>
    <mergeCell ref="DD44:DR44"/>
    <mergeCell ref="DS44:EG44"/>
    <mergeCell ref="B45:AI45"/>
    <mergeCell ref="AJ45:AS45"/>
    <mergeCell ref="AT45:BI45"/>
    <mergeCell ref="BJ45:BX45"/>
    <mergeCell ref="BY45:CM45"/>
    <mergeCell ref="CN45:DC45"/>
    <mergeCell ref="DD45:DR45"/>
    <mergeCell ref="DS45:EG45"/>
    <mergeCell ref="B44:AI44"/>
    <mergeCell ref="AJ44:AS44"/>
    <mergeCell ref="AT44:BI44"/>
    <mergeCell ref="BJ44:BX44"/>
    <mergeCell ref="BY44:CM44"/>
    <mergeCell ref="CN44:DC44"/>
    <mergeCell ref="DD42:DR42"/>
    <mergeCell ref="DS42:EG42"/>
    <mergeCell ref="B43:AI43"/>
    <mergeCell ref="AJ43:AS43"/>
    <mergeCell ref="AT43:BI43"/>
    <mergeCell ref="BJ43:BX43"/>
    <mergeCell ref="BY43:CM43"/>
    <mergeCell ref="CN43:DC43"/>
    <mergeCell ref="DD43:DR43"/>
    <mergeCell ref="DS43:EG43"/>
    <mergeCell ref="B42:AI42"/>
    <mergeCell ref="AJ42:AS42"/>
    <mergeCell ref="AT42:BI42"/>
    <mergeCell ref="BJ42:BX42"/>
    <mergeCell ref="BY42:CM42"/>
    <mergeCell ref="CN42:DC42"/>
    <mergeCell ref="DD40:DR40"/>
    <mergeCell ref="DS40:EG40"/>
    <mergeCell ref="B41:AI41"/>
    <mergeCell ref="AJ41:AS41"/>
    <mergeCell ref="AT41:BI41"/>
    <mergeCell ref="BJ41:BX41"/>
    <mergeCell ref="BY41:CM41"/>
    <mergeCell ref="CN41:DC41"/>
    <mergeCell ref="DD41:DR41"/>
    <mergeCell ref="DS41:EG41"/>
    <mergeCell ref="B40:AI40"/>
    <mergeCell ref="AJ40:AS40"/>
    <mergeCell ref="AT40:BI40"/>
    <mergeCell ref="BJ40:BX40"/>
    <mergeCell ref="BY40:CM40"/>
    <mergeCell ref="CN40:DC40"/>
    <mergeCell ref="DD38:DR38"/>
    <mergeCell ref="DS38:EG38"/>
    <mergeCell ref="B39:AI39"/>
    <mergeCell ref="AJ39:AS39"/>
    <mergeCell ref="AT39:BI39"/>
    <mergeCell ref="BJ39:BX39"/>
    <mergeCell ref="BY39:CM39"/>
    <mergeCell ref="CN39:DC39"/>
    <mergeCell ref="DD39:DR39"/>
    <mergeCell ref="DS39:EG39"/>
    <mergeCell ref="B38:AI38"/>
    <mergeCell ref="AJ38:AS38"/>
    <mergeCell ref="AT38:BI38"/>
    <mergeCell ref="BJ38:BX38"/>
    <mergeCell ref="BY38:CM38"/>
    <mergeCell ref="CN38:DC38"/>
    <mergeCell ref="DD36:DR36"/>
    <mergeCell ref="DS36:EG36"/>
    <mergeCell ref="B37:AI37"/>
    <mergeCell ref="AJ37:AS37"/>
    <mergeCell ref="AT37:BI37"/>
    <mergeCell ref="BJ37:BX37"/>
    <mergeCell ref="BY37:CM37"/>
    <mergeCell ref="CN37:DC37"/>
    <mergeCell ref="DD37:DR37"/>
    <mergeCell ref="DS37:EG37"/>
    <mergeCell ref="B36:AI36"/>
    <mergeCell ref="AJ36:AS36"/>
    <mergeCell ref="AT36:BI36"/>
    <mergeCell ref="BJ36:BX36"/>
    <mergeCell ref="BY36:CM36"/>
    <mergeCell ref="CN36:DC36"/>
    <mergeCell ref="DD34:DR34"/>
    <mergeCell ref="DS34:EG34"/>
    <mergeCell ref="B35:AI35"/>
    <mergeCell ref="AJ35:AS35"/>
    <mergeCell ref="AT35:BI35"/>
    <mergeCell ref="BJ35:BX35"/>
    <mergeCell ref="BY35:CM35"/>
    <mergeCell ref="CN35:DC35"/>
    <mergeCell ref="DD35:DR35"/>
    <mergeCell ref="DS35:EG35"/>
    <mergeCell ref="B34:AI34"/>
    <mergeCell ref="AJ34:AS34"/>
    <mergeCell ref="AT34:BI34"/>
    <mergeCell ref="BJ34:BX34"/>
    <mergeCell ref="BY34:CM34"/>
    <mergeCell ref="CN34:DC34"/>
    <mergeCell ref="DD32:DR32"/>
    <mergeCell ref="DS32:EG32"/>
    <mergeCell ref="B33:AI33"/>
    <mergeCell ref="AJ33:AS33"/>
    <mergeCell ref="AT33:BI33"/>
    <mergeCell ref="BJ33:BX33"/>
    <mergeCell ref="BY33:CM33"/>
    <mergeCell ref="CN33:DC33"/>
    <mergeCell ref="DD33:DR33"/>
    <mergeCell ref="DS33:EG33"/>
    <mergeCell ref="B32:AI32"/>
    <mergeCell ref="AJ32:AS32"/>
    <mergeCell ref="AT32:BI32"/>
    <mergeCell ref="BJ32:BX32"/>
    <mergeCell ref="BY32:CM32"/>
    <mergeCell ref="CN32:DC32"/>
    <mergeCell ref="DD30:DR30"/>
    <mergeCell ref="DS30:EG30"/>
    <mergeCell ref="B31:AI31"/>
    <mergeCell ref="AJ31:AS31"/>
    <mergeCell ref="AT31:BI31"/>
    <mergeCell ref="BJ31:BX31"/>
    <mergeCell ref="BY31:CM31"/>
    <mergeCell ref="CN31:DC31"/>
    <mergeCell ref="DD31:DR31"/>
    <mergeCell ref="DS31:EG31"/>
    <mergeCell ref="B30:AI30"/>
    <mergeCell ref="AJ30:AS30"/>
    <mergeCell ref="AT30:BI30"/>
    <mergeCell ref="BJ30:BX30"/>
    <mergeCell ref="BY30:CM30"/>
    <mergeCell ref="CN30:DC30"/>
    <mergeCell ref="DD28:DR28"/>
    <mergeCell ref="DS28:EG28"/>
    <mergeCell ref="B29:AI29"/>
    <mergeCell ref="AJ29:AS29"/>
    <mergeCell ref="AT29:BI29"/>
    <mergeCell ref="BJ29:BX29"/>
    <mergeCell ref="BY29:CM29"/>
    <mergeCell ref="CN29:DC29"/>
    <mergeCell ref="DD29:DR29"/>
    <mergeCell ref="DS29:EG29"/>
    <mergeCell ref="B28:AI28"/>
    <mergeCell ref="AJ28:AS28"/>
    <mergeCell ref="AT28:BI28"/>
    <mergeCell ref="BJ28:BX28"/>
    <mergeCell ref="BY28:CM28"/>
    <mergeCell ref="CN28:DC28"/>
    <mergeCell ref="DD26:DR26"/>
    <mergeCell ref="DS26:EG26"/>
    <mergeCell ref="B27:AI27"/>
    <mergeCell ref="AJ27:AS27"/>
    <mergeCell ref="AT27:BI27"/>
    <mergeCell ref="BJ27:BX27"/>
    <mergeCell ref="BY27:CM27"/>
    <mergeCell ref="CN27:DC27"/>
    <mergeCell ref="DD27:DR27"/>
    <mergeCell ref="DS27:EG27"/>
    <mergeCell ref="B26:AI26"/>
    <mergeCell ref="AJ26:AS26"/>
    <mergeCell ref="AT26:BI26"/>
    <mergeCell ref="BJ26:BX26"/>
    <mergeCell ref="BY26:CM26"/>
    <mergeCell ref="CN26:DC26"/>
    <mergeCell ref="DD24:DR24"/>
    <mergeCell ref="DS24:EG24"/>
    <mergeCell ref="B25:AI25"/>
    <mergeCell ref="AJ25:AS25"/>
    <mergeCell ref="AT25:BI25"/>
    <mergeCell ref="BJ25:BX25"/>
    <mergeCell ref="BY25:CM25"/>
    <mergeCell ref="CN25:DC25"/>
    <mergeCell ref="DD25:DR25"/>
    <mergeCell ref="DS25:EG25"/>
    <mergeCell ref="B24:AI24"/>
    <mergeCell ref="AJ24:AS24"/>
    <mergeCell ref="AT24:BI24"/>
    <mergeCell ref="BJ24:BX24"/>
    <mergeCell ref="BY24:CM24"/>
    <mergeCell ref="CN24:DC24"/>
    <mergeCell ref="DD22:DR22"/>
    <mergeCell ref="DS22:EG22"/>
    <mergeCell ref="B23:AI23"/>
    <mergeCell ref="AJ23:AS23"/>
    <mergeCell ref="AT23:BI23"/>
    <mergeCell ref="BJ23:BX23"/>
    <mergeCell ref="BY23:CM23"/>
    <mergeCell ref="CN23:DC23"/>
    <mergeCell ref="DD23:DR23"/>
    <mergeCell ref="DS23:EG23"/>
    <mergeCell ref="B22:AI22"/>
    <mergeCell ref="AJ22:AS22"/>
    <mergeCell ref="AT22:BI22"/>
    <mergeCell ref="BJ22:BX22"/>
    <mergeCell ref="BY22:CM22"/>
    <mergeCell ref="CN22:DC22"/>
    <mergeCell ref="DD20:DR20"/>
    <mergeCell ref="DS20:EG20"/>
    <mergeCell ref="B21:AI21"/>
    <mergeCell ref="AJ21:AS21"/>
    <mergeCell ref="AT21:BI21"/>
    <mergeCell ref="BJ21:BX21"/>
    <mergeCell ref="BY21:CM21"/>
    <mergeCell ref="CN21:DC21"/>
    <mergeCell ref="DD21:DR21"/>
    <mergeCell ref="DS21:EG21"/>
    <mergeCell ref="B20:AI20"/>
    <mergeCell ref="AJ20:AS20"/>
    <mergeCell ref="AT20:BI20"/>
    <mergeCell ref="BJ20:BX20"/>
    <mergeCell ref="BY20:CM20"/>
    <mergeCell ref="CN20:DC20"/>
    <mergeCell ref="DD18:DR18"/>
    <mergeCell ref="DS18:EG18"/>
    <mergeCell ref="B19:AI19"/>
    <mergeCell ref="AJ19:AS19"/>
    <mergeCell ref="AT19:BI19"/>
    <mergeCell ref="BJ19:BX19"/>
    <mergeCell ref="BY19:CM19"/>
    <mergeCell ref="CN19:DC19"/>
    <mergeCell ref="DD19:DR19"/>
    <mergeCell ref="DS19:EG19"/>
    <mergeCell ref="B18:AI18"/>
    <mergeCell ref="AJ18:AS18"/>
    <mergeCell ref="AT18:BI18"/>
    <mergeCell ref="BJ18:BX18"/>
    <mergeCell ref="BY18:CM18"/>
    <mergeCell ref="CN18:DC18"/>
    <mergeCell ref="DD16:DR16"/>
    <mergeCell ref="DS16:EG16"/>
    <mergeCell ref="B17:AI17"/>
    <mergeCell ref="AJ17:AS17"/>
    <mergeCell ref="AT17:BI17"/>
    <mergeCell ref="BJ17:BX17"/>
    <mergeCell ref="BY17:CM17"/>
    <mergeCell ref="CN17:DC17"/>
    <mergeCell ref="DD17:DR17"/>
    <mergeCell ref="DS17:EG17"/>
    <mergeCell ref="B16:AI16"/>
    <mergeCell ref="AJ16:AS16"/>
    <mergeCell ref="AT16:BI16"/>
    <mergeCell ref="BJ16:BX16"/>
    <mergeCell ref="BY16:CM16"/>
    <mergeCell ref="CN16:DC16"/>
    <mergeCell ref="DD14:DR14"/>
    <mergeCell ref="DS14:EG14"/>
    <mergeCell ref="B15:AI15"/>
    <mergeCell ref="AJ15:AS15"/>
    <mergeCell ref="AT15:BI15"/>
    <mergeCell ref="BJ15:BX15"/>
    <mergeCell ref="BY15:CM15"/>
    <mergeCell ref="CN15:DC15"/>
    <mergeCell ref="DD15:DR15"/>
    <mergeCell ref="DS15:EG15"/>
    <mergeCell ref="B14:AI14"/>
    <mergeCell ref="AJ14:AS14"/>
    <mergeCell ref="AT14:BI14"/>
    <mergeCell ref="BJ14:BX14"/>
    <mergeCell ref="BY14:CM14"/>
    <mergeCell ref="CN14:DC14"/>
    <mergeCell ref="DD12:DR12"/>
    <mergeCell ref="DS12:EG12"/>
    <mergeCell ref="B13:AI13"/>
    <mergeCell ref="AJ13:AS13"/>
    <mergeCell ref="AT13:BI13"/>
    <mergeCell ref="BJ13:BX13"/>
    <mergeCell ref="BY13:CM13"/>
    <mergeCell ref="CN13:DC13"/>
    <mergeCell ref="DD13:DR13"/>
    <mergeCell ref="DS13:EG13"/>
    <mergeCell ref="B12:AI12"/>
    <mergeCell ref="AJ12:AS12"/>
    <mergeCell ref="AT12:BI12"/>
    <mergeCell ref="BJ12:BX12"/>
    <mergeCell ref="BY12:CM12"/>
    <mergeCell ref="CN12:DC12"/>
    <mergeCell ref="DD10:DR10"/>
    <mergeCell ref="DS10:EG10"/>
    <mergeCell ref="B11:AI11"/>
    <mergeCell ref="AJ11:AS11"/>
    <mergeCell ref="AT11:BI11"/>
    <mergeCell ref="BJ11:BX11"/>
    <mergeCell ref="BY11:CM11"/>
    <mergeCell ref="CN11:DC11"/>
    <mergeCell ref="DD11:DR11"/>
    <mergeCell ref="DS11:EG11"/>
    <mergeCell ref="B10:AI10"/>
    <mergeCell ref="AJ10:AS10"/>
    <mergeCell ref="AT10:BI10"/>
    <mergeCell ref="BJ10:BX10"/>
    <mergeCell ref="BY10:CM10"/>
    <mergeCell ref="CN10:DC10"/>
    <mergeCell ref="DD8:DR8"/>
    <mergeCell ref="DS8:EG8"/>
    <mergeCell ref="B9:AI9"/>
    <mergeCell ref="AJ9:AS9"/>
    <mergeCell ref="AT9:BI9"/>
    <mergeCell ref="BJ9:BX9"/>
    <mergeCell ref="BY9:CM9"/>
    <mergeCell ref="CN9:DC9"/>
    <mergeCell ref="DD9:DR9"/>
    <mergeCell ref="DS9:EG9"/>
    <mergeCell ref="A8:AI8"/>
    <mergeCell ref="AJ8:AS8"/>
    <mergeCell ref="AT8:BI8"/>
    <mergeCell ref="BJ8:BX8"/>
    <mergeCell ref="BY8:CM8"/>
    <mergeCell ref="CN8:DC8"/>
    <mergeCell ref="A4:AI7"/>
    <mergeCell ref="AJ4:AS7"/>
    <mergeCell ref="AT4:BI7"/>
    <mergeCell ref="BJ4:EG4"/>
    <mergeCell ref="BJ5:BX7"/>
    <mergeCell ref="BY5:EG5"/>
    <mergeCell ref="BY6:CM7"/>
    <mergeCell ref="CN6:DC7"/>
    <mergeCell ref="DD6:DR7"/>
    <mergeCell ref="DS6:EG7"/>
    <mergeCell ref="B1:EG1"/>
    <mergeCell ref="AW2:CB2"/>
    <mergeCell ref="CC2:CF2"/>
    <mergeCell ref="CG2:CJ2"/>
    <mergeCell ref="AW3:CB3"/>
    <mergeCell ref="CC3:CF3"/>
    <mergeCell ref="CG3:CJ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rowBreaks count="1" manualBreakCount="1">
    <brk id="36" max="1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G58"/>
  <sheetViews>
    <sheetView view="pageBreakPreview" zoomScaleSheetLayoutView="100" zoomScalePageLayoutView="0" workbookViewId="0" topLeftCell="A1">
      <selection activeCell="BY10" sqref="BY10:CM10"/>
    </sheetView>
  </sheetViews>
  <sheetFormatPr defaultColWidth="0.875" defaultRowHeight="12.75"/>
  <cols>
    <col min="1" max="16" width="0.875" style="38" customWidth="1"/>
    <col min="17" max="17" width="0.5" style="38" customWidth="1"/>
    <col min="18" max="19" width="0.875" style="38" customWidth="1"/>
    <col min="20" max="20" width="0.12890625" style="38" customWidth="1"/>
    <col min="21" max="21" width="0.875" style="38" hidden="1" customWidth="1"/>
    <col min="22" max="24" width="0.875" style="38" customWidth="1"/>
    <col min="25" max="25" width="0.37109375" style="38" customWidth="1"/>
    <col min="26" max="26" width="0.875" style="38" customWidth="1"/>
    <col min="27" max="27" width="1.37890625" style="38" customWidth="1"/>
    <col min="28" max="28" width="0.37109375" style="38" customWidth="1"/>
    <col min="29" max="29" width="0.5" style="38" customWidth="1"/>
    <col min="30" max="30" width="0.6171875" style="38" customWidth="1"/>
    <col min="31" max="31" width="0.875" style="38" hidden="1" customWidth="1"/>
    <col min="32" max="33" width="0.875" style="38" customWidth="1"/>
    <col min="34" max="34" width="0.37109375" style="38" customWidth="1"/>
    <col min="35" max="35" width="0.875" style="38" customWidth="1"/>
    <col min="36" max="36" width="0.6171875" style="38" customWidth="1"/>
    <col min="37" max="40" width="0.12890625" style="38" customWidth="1"/>
    <col min="41" max="41" width="0.6171875" style="38" customWidth="1"/>
    <col min="42" max="42" width="0.37109375" style="38" customWidth="1"/>
    <col min="43" max="45" width="0.6171875" style="38" customWidth="1"/>
    <col min="46" max="48" width="0.5" style="38" customWidth="1"/>
    <col min="49" max="49" width="0.5" style="38" hidden="1" customWidth="1"/>
    <col min="50" max="51" width="0.5" style="38" customWidth="1"/>
    <col min="52" max="55" width="0.37109375" style="38" customWidth="1"/>
    <col min="56" max="56" width="0.875" style="38" customWidth="1"/>
    <col min="57" max="58" width="0.37109375" style="38" customWidth="1"/>
    <col min="59" max="61" width="0.5" style="38" customWidth="1"/>
    <col min="62" max="66" width="0.6171875" style="38" customWidth="1"/>
    <col min="67" max="67" width="1.625" style="38" customWidth="1"/>
    <col min="68" max="68" width="1.875" style="38" customWidth="1"/>
    <col min="69" max="69" width="0.12890625" style="38" customWidth="1"/>
    <col min="70" max="71" width="0.6171875" style="38" customWidth="1"/>
    <col min="72" max="72" width="0.37109375" style="38" customWidth="1"/>
    <col min="73" max="80" width="0.6171875" style="38" customWidth="1"/>
    <col min="81" max="81" width="1.37890625" style="38" customWidth="1"/>
    <col min="82" max="82" width="0.875" style="38" customWidth="1"/>
    <col min="83" max="84" width="0.6171875" style="38" customWidth="1"/>
    <col min="85" max="85" width="1.00390625" style="38" customWidth="1"/>
    <col min="86" max="86" width="1.4921875" style="38" customWidth="1"/>
    <col min="87" max="100" width="0.6171875" style="38" customWidth="1"/>
    <col min="101" max="101" width="0.37109375" style="38" customWidth="1"/>
    <col min="102" max="114" width="0.6171875" style="38" customWidth="1"/>
    <col min="115" max="115" width="0.5" style="38" customWidth="1"/>
    <col min="116" max="129" width="0.6171875" style="38" customWidth="1"/>
    <col min="130" max="130" width="1.12109375" style="38" customWidth="1"/>
    <col min="131" max="137" width="0.6171875" style="38" customWidth="1"/>
    <col min="138" max="16384" width="0.875" style="38" customWidth="1"/>
  </cols>
  <sheetData>
    <row r="1" spans="2:137" s="37" customFormat="1" ht="13.5">
      <c r="B1" s="94" t="s">
        <v>142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</row>
    <row r="2" spans="2:137" ht="13.5">
      <c r="B2" s="23"/>
      <c r="C2" s="23"/>
      <c r="D2" s="23"/>
      <c r="E2" s="23"/>
      <c r="F2" s="23"/>
      <c r="G2" s="23"/>
      <c r="H2" s="23"/>
      <c r="I2" s="23"/>
      <c r="J2" s="23"/>
      <c r="K2" s="37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33"/>
      <c r="AU2" s="33"/>
      <c r="AV2" s="39" t="s">
        <v>54</v>
      </c>
      <c r="AW2" s="139" t="s">
        <v>268</v>
      </c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40">
        <v>20</v>
      </c>
      <c r="CD2" s="140"/>
      <c r="CE2" s="140"/>
      <c r="CF2" s="140"/>
      <c r="CG2" s="141" t="s">
        <v>278</v>
      </c>
      <c r="CH2" s="141"/>
      <c r="CI2" s="141"/>
      <c r="CJ2" s="141"/>
      <c r="CK2" s="33" t="s">
        <v>1</v>
      </c>
      <c r="CL2" s="33"/>
      <c r="CM2" s="33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</row>
    <row r="3" spans="46:91" ht="12.75">
      <c r="AT3" s="37"/>
      <c r="AU3" s="37"/>
      <c r="AV3" s="41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3"/>
      <c r="CD3" s="143"/>
      <c r="CE3" s="143"/>
      <c r="CF3" s="143"/>
      <c r="CG3" s="119"/>
      <c r="CH3" s="119"/>
      <c r="CI3" s="119"/>
      <c r="CJ3" s="119"/>
      <c r="CK3" s="37"/>
      <c r="CL3" s="37"/>
      <c r="CM3" s="37"/>
    </row>
    <row r="4" spans="1:137" ht="26.25" customHeight="1">
      <c r="A4" s="154" t="s">
        <v>55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6"/>
      <c r="AJ4" s="154" t="s">
        <v>133</v>
      </c>
      <c r="AK4" s="155"/>
      <c r="AL4" s="155"/>
      <c r="AM4" s="155"/>
      <c r="AN4" s="155"/>
      <c r="AO4" s="155"/>
      <c r="AP4" s="155"/>
      <c r="AQ4" s="155"/>
      <c r="AR4" s="155"/>
      <c r="AS4" s="156"/>
      <c r="AT4" s="154" t="s">
        <v>134</v>
      </c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6"/>
      <c r="BJ4" s="160" t="s">
        <v>74</v>
      </c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2"/>
    </row>
    <row r="5" spans="1:137" ht="15" customHeight="1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5"/>
      <c r="AJ5" s="163"/>
      <c r="AK5" s="164"/>
      <c r="AL5" s="164"/>
      <c r="AM5" s="164"/>
      <c r="AN5" s="164"/>
      <c r="AO5" s="164"/>
      <c r="AP5" s="164"/>
      <c r="AQ5" s="164"/>
      <c r="AR5" s="164"/>
      <c r="AS5" s="165"/>
      <c r="AT5" s="163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5"/>
      <c r="BJ5" s="163" t="s">
        <v>11</v>
      </c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5"/>
      <c r="BY5" s="157" t="s">
        <v>3</v>
      </c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9"/>
    </row>
    <row r="6" spans="1:137" ht="89.25" customHeight="1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5"/>
      <c r="AJ6" s="163"/>
      <c r="AK6" s="164"/>
      <c r="AL6" s="164"/>
      <c r="AM6" s="164"/>
      <c r="AN6" s="164"/>
      <c r="AO6" s="164"/>
      <c r="AP6" s="164"/>
      <c r="AQ6" s="164"/>
      <c r="AR6" s="164"/>
      <c r="AS6" s="165"/>
      <c r="AT6" s="163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5"/>
      <c r="BJ6" s="163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5"/>
      <c r="BY6" s="154" t="s">
        <v>21</v>
      </c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6"/>
      <c r="CN6" s="154" t="s">
        <v>22</v>
      </c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6"/>
      <c r="DD6" s="154" t="s">
        <v>23</v>
      </c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6"/>
      <c r="DS6" s="154" t="s">
        <v>52</v>
      </c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6"/>
    </row>
    <row r="7" spans="1:137" ht="21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57"/>
      <c r="AK7" s="158"/>
      <c r="AL7" s="158"/>
      <c r="AM7" s="158"/>
      <c r="AN7" s="158"/>
      <c r="AO7" s="158"/>
      <c r="AP7" s="158"/>
      <c r="AQ7" s="158"/>
      <c r="AR7" s="158"/>
      <c r="AS7" s="159"/>
      <c r="AT7" s="157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9"/>
      <c r="BJ7" s="157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9"/>
      <c r="BY7" s="157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9"/>
      <c r="CN7" s="157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9"/>
      <c r="DD7" s="157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9"/>
      <c r="DS7" s="157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9"/>
    </row>
    <row r="8" spans="1:137" s="37" customFormat="1" ht="12.75">
      <c r="A8" s="146">
        <v>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46" t="s">
        <v>56</v>
      </c>
      <c r="AK8" s="147"/>
      <c r="AL8" s="147"/>
      <c r="AM8" s="147"/>
      <c r="AN8" s="147"/>
      <c r="AO8" s="147"/>
      <c r="AP8" s="147"/>
      <c r="AQ8" s="147"/>
      <c r="AR8" s="147"/>
      <c r="AS8" s="148"/>
      <c r="AT8" s="146" t="s">
        <v>57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8"/>
      <c r="BJ8" s="146">
        <v>4</v>
      </c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8"/>
      <c r="BY8" s="146">
        <v>5</v>
      </c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8"/>
      <c r="CN8" s="146">
        <v>6</v>
      </c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8"/>
      <c r="DD8" s="146">
        <v>7</v>
      </c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8"/>
      <c r="DS8" s="146">
        <v>8</v>
      </c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8"/>
    </row>
    <row r="9" spans="1:137" ht="26.25" customHeight="1">
      <c r="A9" s="42"/>
      <c r="B9" s="133" t="s">
        <v>58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25" t="s">
        <v>59</v>
      </c>
      <c r="AK9" s="126"/>
      <c r="AL9" s="126"/>
      <c r="AM9" s="126"/>
      <c r="AN9" s="126"/>
      <c r="AO9" s="126"/>
      <c r="AP9" s="126"/>
      <c r="AQ9" s="126"/>
      <c r="AR9" s="126"/>
      <c r="AS9" s="127"/>
      <c r="AT9" s="125" t="s">
        <v>9</v>
      </c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7"/>
      <c r="BJ9" s="136">
        <f>BJ11+BJ12+BJ13+BJ14+BJ15+BJ16</f>
        <v>14675200</v>
      </c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8"/>
      <c r="BY9" s="136">
        <f>BY12</f>
        <v>9560200</v>
      </c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8"/>
      <c r="CN9" s="136">
        <f>CN14</f>
        <v>0</v>
      </c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8"/>
      <c r="DD9" s="136">
        <f>DD14</f>
        <v>0</v>
      </c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8"/>
      <c r="DS9" s="136">
        <f>DS11+DS12+DS13+DS15+DS16</f>
        <v>5115000</v>
      </c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8"/>
    </row>
    <row r="10" spans="1:137" s="44" customFormat="1" ht="13.5" customHeight="1">
      <c r="A10" s="65"/>
      <c r="B10" s="128" t="s">
        <v>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9"/>
      <c r="AJ10" s="130" t="s">
        <v>9</v>
      </c>
      <c r="AK10" s="131"/>
      <c r="AL10" s="131"/>
      <c r="AM10" s="131"/>
      <c r="AN10" s="131"/>
      <c r="AO10" s="131"/>
      <c r="AP10" s="131"/>
      <c r="AQ10" s="131"/>
      <c r="AR10" s="131"/>
      <c r="AS10" s="132"/>
      <c r="AT10" s="130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2"/>
      <c r="BJ10" s="122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4"/>
      <c r="BY10" s="122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4"/>
      <c r="CN10" s="122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4"/>
      <c r="DD10" s="122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4"/>
      <c r="DS10" s="122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4"/>
    </row>
    <row r="11" spans="1:137" ht="26.25" customHeight="1">
      <c r="A11" s="65"/>
      <c r="B11" s="150" t="s">
        <v>98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7"/>
      <c r="AJ11" s="130" t="s">
        <v>60</v>
      </c>
      <c r="AK11" s="131"/>
      <c r="AL11" s="131"/>
      <c r="AM11" s="131"/>
      <c r="AN11" s="131"/>
      <c r="AO11" s="131"/>
      <c r="AP11" s="131"/>
      <c r="AQ11" s="131"/>
      <c r="AR11" s="131"/>
      <c r="AS11" s="132"/>
      <c r="AT11" s="130" t="s">
        <v>25</v>
      </c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2"/>
      <c r="BJ11" s="122">
        <f>DS11</f>
        <v>0</v>
      </c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4"/>
      <c r="BY11" s="122" t="s">
        <v>9</v>
      </c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4"/>
      <c r="CN11" s="122" t="s">
        <v>9</v>
      </c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4"/>
      <c r="DD11" s="122" t="s">
        <v>9</v>
      </c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4"/>
      <c r="DS11" s="122">
        <v>0</v>
      </c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4"/>
    </row>
    <row r="12" spans="1:137" ht="26.25" customHeight="1">
      <c r="A12" s="65"/>
      <c r="B12" s="150" t="s">
        <v>99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30" t="s">
        <v>25</v>
      </c>
      <c r="AK12" s="131"/>
      <c r="AL12" s="131"/>
      <c r="AM12" s="131"/>
      <c r="AN12" s="131"/>
      <c r="AO12" s="131"/>
      <c r="AP12" s="131"/>
      <c r="AQ12" s="131"/>
      <c r="AR12" s="131"/>
      <c r="AS12" s="132"/>
      <c r="AT12" s="130" t="s">
        <v>24</v>
      </c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2"/>
      <c r="BJ12" s="122">
        <f>BY12+DS12</f>
        <v>14665200</v>
      </c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4"/>
      <c r="BY12" s="122">
        <v>9560200</v>
      </c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4"/>
      <c r="CN12" s="122" t="s">
        <v>9</v>
      </c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4"/>
      <c r="DD12" s="122" t="s">
        <v>9</v>
      </c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4"/>
      <c r="DS12" s="122">
        <v>5105000</v>
      </c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4"/>
    </row>
    <row r="13" spans="1:137" ht="38.25" customHeight="1">
      <c r="A13" s="65"/>
      <c r="B13" s="150" t="s">
        <v>100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30" t="s">
        <v>24</v>
      </c>
      <c r="AK13" s="131"/>
      <c r="AL13" s="131"/>
      <c r="AM13" s="131"/>
      <c r="AN13" s="131"/>
      <c r="AO13" s="131"/>
      <c r="AP13" s="131"/>
      <c r="AQ13" s="131"/>
      <c r="AR13" s="131"/>
      <c r="AS13" s="132"/>
      <c r="AT13" s="130" t="s">
        <v>26</v>
      </c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2"/>
      <c r="BJ13" s="122">
        <f>DS13</f>
        <v>0</v>
      </c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4"/>
      <c r="BY13" s="122" t="s">
        <v>9</v>
      </c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4"/>
      <c r="CN13" s="122" t="s">
        <v>9</v>
      </c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4"/>
      <c r="DD13" s="122" t="s">
        <v>9</v>
      </c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4"/>
      <c r="DS13" s="122">
        <v>0</v>
      </c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4"/>
    </row>
    <row r="14" spans="1:137" ht="26.25" customHeight="1">
      <c r="A14" s="65"/>
      <c r="B14" s="150" t="s">
        <v>101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1"/>
      <c r="AJ14" s="130" t="s">
        <v>26</v>
      </c>
      <c r="AK14" s="131"/>
      <c r="AL14" s="131"/>
      <c r="AM14" s="131"/>
      <c r="AN14" s="131"/>
      <c r="AO14" s="131"/>
      <c r="AP14" s="131"/>
      <c r="AQ14" s="131"/>
      <c r="AR14" s="131"/>
      <c r="AS14" s="132"/>
      <c r="AT14" s="130" t="s">
        <v>27</v>
      </c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2"/>
      <c r="BJ14" s="122">
        <f>CN14+DD14</f>
        <v>0</v>
      </c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4"/>
      <c r="BY14" s="122" t="s">
        <v>9</v>
      </c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4"/>
      <c r="CN14" s="122">
        <v>0</v>
      </c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4"/>
      <c r="DD14" s="122">
        <v>0</v>
      </c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4"/>
      <c r="DS14" s="122" t="s">
        <v>9</v>
      </c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4"/>
    </row>
    <row r="15" spans="1:137" ht="42" customHeight="1">
      <c r="A15" s="65"/>
      <c r="B15" s="150" t="s">
        <v>256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1"/>
      <c r="AJ15" s="130" t="s">
        <v>64</v>
      </c>
      <c r="AK15" s="131"/>
      <c r="AL15" s="131"/>
      <c r="AM15" s="131"/>
      <c r="AN15" s="131"/>
      <c r="AO15" s="131"/>
      <c r="AP15" s="131"/>
      <c r="AQ15" s="131"/>
      <c r="AR15" s="131"/>
      <c r="AS15" s="132"/>
      <c r="AT15" s="130" t="s">
        <v>27</v>
      </c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2"/>
      <c r="BJ15" s="122">
        <f>DS15</f>
        <v>10000</v>
      </c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4"/>
      <c r="BY15" s="122" t="s">
        <v>9</v>
      </c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4"/>
      <c r="CN15" s="122" t="s">
        <v>9</v>
      </c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4"/>
      <c r="DD15" s="122" t="s">
        <v>9</v>
      </c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4"/>
      <c r="DS15" s="122">
        <v>10000</v>
      </c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4"/>
    </row>
    <row r="16" spans="1:137" ht="13.5" customHeight="1">
      <c r="A16" s="65"/>
      <c r="B16" s="150" t="s">
        <v>102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1"/>
      <c r="AJ16" s="130"/>
      <c r="AK16" s="131"/>
      <c r="AL16" s="131"/>
      <c r="AM16" s="131"/>
      <c r="AN16" s="131"/>
      <c r="AO16" s="131"/>
      <c r="AP16" s="131"/>
      <c r="AQ16" s="131"/>
      <c r="AR16" s="131"/>
      <c r="AS16" s="132"/>
      <c r="AT16" s="130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2"/>
      <c r="BJ16" s="122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4"/>
      <c r="BY16" s="122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4"/>
      <c r="CN16" s="122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4"/>
      <c r="DD16" s="122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4"/>
      <c r="DS16" s="122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4"/>
    </row>
    <row r="17" spans="1:137" ht="26.25" customHeight="1">
      <c r="A17" s="42"/>
      <c r="B17" s="133" t="s">
        <v>65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49"/>
      <c r="AJ17" s="125" t="s">
        <v>30</v>
      </c>
      <c r="AK17" s="126"/>
      <c r="AL17" s="126"/>
      <c r="AM17" s="126"/>
      <c r="AN17" s="126"/>
      <c r="AO17" s="126"/>
      <c r="AP17" s="126"/>
      <c r="AQ17" s="126"/>
      <c r="AR17" s="126"/>
      <c r="AS17" s="127"/>
      <c r="AT17" s="125" t="s">
        <v>9</v>
      </c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7"/>
      <c r="BJ17" s="136">
        <f>BY17+CN17+DD17+DS17</f>
        <v>14675200</v>
      </c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8"/>
      <c r="BY17" s="136">
        <f>BY19+BY25+BY31+BY37</f>
        <v>9560200</v>
      </c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8"/>
      <c r="CN17" s="136">
        <f>CN19+CN25+CN31+CN37</f>
        <v>0</v>
      </c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8"/>
      <c r="DD17" s="136">
        <f>DD19+DD25+DD31+DD37</f>
        <v>0</v>
      </c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8"/>
      <c r="DS17" s="136">
        <f>DS19+DS25+DS31+DS37</f>
        <v>5115000</v>
      </c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8"/>
    </row>
    <row r="18" spans="1:137" s="44" customFormat="1" ht="13.5" customHeight="1">
      <c r="A18" s="65"/>
      <c r="B18" s="128" t="s">
        <v>3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9"/>
      <c r="AJ18" s="130" t="s">
        <v>9</v>
      </c>
      <c r="AK18" s="131"/>
      <c r="AL18" s="131"/>
      <c r="AM18" s="131"/>
      <c r="AN18" s="131"/>
      <c r="AO18" s="131"/>
      <c r="AP18" s="131"/>
      <c r="AQ18" s="131"/>
      <c r="AR18" s="131"/>
      <c r="AS18" s="132"/>
      <c r="AT18" s="130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2"/>
      <c r="BJ18" s="122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4"/>
      <c r="BY18" s="122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4"/>
      <c r="CN18" s="122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4"/>
      <c r="DD18" s="122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4"/>
      <c r="DS18" s="122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4"/>
    </row>
    <row r="19" spans="1:137" s="44" customFormat="1" ht="26.25" customHeight="1">
      <c r="A19" s="65"/>
      <c r="B19" s="150" t="s">
        <v>103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1"/>
      <c r="AJ19" s="130" t="s">
        <v>31</v>
      </c>
      <c r="AK19" s="131"/>
      <c r="AL19" s="131"/>
      <c r="AM19" s="131"/>
      <c r="AN19" s="131"/>
      <c r="AO19" s="131"/>
      <c r="AP19" s="131"/>
      <c r="AQ19" s="131"/>
      <c r="AR19" s="131"/>
      <c r="AS19" s="132"/>
      <c r="AT19" s="130" t="s">
        <v>9</v>
      </c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2"/>
      <c r="BJ19" s="122">
        <f>BY19+CN19+DD19+DS19</f>
        <v>8123900</v>
      </c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4"/>
      <c r="BY19" s="122">
        <f>BY21+BY22+BY23+BY24</f>
        <v>8123900</v>
      </c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4"/>
      <c r="CN19" s="122">
        <f>CN21+CN22+CN23+CN24</f>
        <v>0</v>
      </c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4"/>
      <c r="DD19" s="122">
        <f>DD21+DD22+DD23+DD24</f>
        <v>0</v>
      </c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4"/>
      <c r="DS19" s="122">
        <f>DS21+DS22+DS23+DS24</f>
        <v>0</v>
      </c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4"/>
    </row>
    <row r="20" spans="1:137" s="44" customFormat="1" ht="13.5" customHeight="1">
      <c r="A20" s="65"/>
      <c r="B20" s="128" t="s">
        <v>61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9"/>
      <c r="AJ20" s="130" t="s">
        <v>9</v>
      </c>
      <c r="AK20" s="131"/>
      <c r="AL20" s="131"/>
      <c r="AM20" s="131"/>
      <c r="AN20" s="131"/>
      <c r="AO20" s="131"/>
      <c r="AP20" s="131"/>
      <c r="AQ20" s="131"/>
      <c r="AR20" s="131"/>
      <c r="AS20" s="132"/>
      <c r="AT20" s="130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2"/>
      <c r="BJ20" s="122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4"/>
      <c r="BY20" s="122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4"/>
      <c r="CN20" s="122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4"/>
      <c r="DD20" s="122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4"/>
      <c r="DS20" s="122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4"/>
    </row>
    <row r="21" spans="1:137" s="44" customFormat="1" ht="13.5" customHeight="1">
      <c r="A21" s="65"/>
      <c r="B21" s="128" t="s">
        <v>94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9"/>
      <c r="AJ21" s="130" t="s">
        <v>32</v>
      </c>
      <c r="AK21" s="131"/>
      <c r="AL21" s="131"/>
      <c r="AM21" s="131"/>
      <c r="AN21" s="131"/>
      <c r="AO21" s="131"/>
      <c r="AP21" s="131"/>
      <c r="AQ21" s="131"/>
      <c r="AR21" s="131"/>
      <c r="AS21" s="132"/>
      <c r="AT21" s="130" t="s">
        <v>62</v>
      </c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2"/>
      <c r="BJ21" s="122">
        <f>BY21+CN21+DD21+DS21</f>
        <v>6239500</v>
      </c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4"/>
      <c r="BY21" s="122">
        <f>748300+5491200</f>
        <v>6239500</v>
      </c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4"/>
      <c r="CN21" s="122">
        <v>0</v>
      </c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4"/>
      <c r="DD21" s="122">
        <v>0</v>
      </c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4"/>
      <c r="DS21" s="122">
        <v>0</v>
      </c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4"/>
    </row>
    <row r="22" spans="1:137" s="44" customFormat="1" ht="13.5" customHeight="1">
      <c r="A22" s="65"/>
      <c r="B22" s="128" t="s">
        <v>95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9"/>
      <c r="AJ22" s="130" t="s">
        <v>33</v>
      </c>
      <c r="AK22" s="131"/>
      <c r="AL22" s="131"/>
      <c r="AM22" s="131"/>
      <c r="AN22" s="131"/>
      <c r="AO22" s="131"/>
      <c r="AP22" s="131"/>
      <c r="AQ22" s="131"/>
      <c r="AR22" s="131"/>
      <c r="AS22" s="132"/>
      <c r="AT22" s="130" t="s">
        <v>63</v>
      </c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2"/>
      <c r="BJ22" s="122">
        <f>BY22+CN22+DD22+DS22</f>
        <v>0</v>
      </c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4"/>
      <c r="BY22" s="122">
        <v>0</v>
      </c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4"/>
      <c r="CN22" s="122">
        <v>0</v>
      </c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4"/>
      <c r="DD22" s="122">
        <v>0</v>
      </c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4"/>
      <c r="DS22" s="122">
        <v>0</v>
      </c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4"/>
    </row>
    <row r="23" spans="1:137" ht="26.25" customHeight="1">
      <c r="A23" s="65"/>
      <c r="B23" s="144" t="s">
        <v>96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5"/>
      <c r="AJ23" s="130" t="s">
        <v>34</v>
      </c>
      <c r="AK23" s="131"/>
      <c r="AL23" s="131"/>
      <c r="AM23" s="131"/>
      <c r="AN23" s="131"/>
      <c r="AO23" s="131"/>
      <c r="AP23" s="131"/>
      <c r="AQ23" s="131"/>
      <c r="AR23" s="131"/>
      <c r="AS23" s="132"/>
      <c r="AT23" s="130" t="s">
        <v>87</v>
      </c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2"/>
      <c r="BJ23" s="122">
        <f>BY23+CN23+DD23+DS23</f>
        <v>1884400</v>
      </c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4"/>
      <c r="BY23" s="122">
        <f>226000+1658400</f>
        <v>1884400</v>
      </c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4"/>
      <c r="CN23" s="122">
        <v>0</v>
      </c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4"/>
      <c r="DD23" s="122">
        <v>0</v>
      </c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4"/>
      <c r="DS23" s="122">
        <v>0</v>
      </c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4"/>
    </row>
    <row r="24" spans="1:137" s="44" customFormat="1" ht="13.5" customHeight="1">
      <c r="A24" s="65"/>
      <c r="B24" s="144" t="s">
        <v>276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5"/>
      <c r="AJ24" s="130" t="s">
        <v>277</v>
      </c>
      <c r="AK24" s="131"/>
      <c r="AL24" s="131"/>
      <c r="AM24" s="131"/>
      <c r="AN24" s="131"/>
      <c r="AO24" s="131"/>
      <c r="AP24" s="131"/>
      <c r="AQ24" s="131"/>
      <c r="AR24" s="131"/>
      <c r="AS24" s="132"/>
      <c r="AT24" s="130" t="s">
        <v>62</v>
      </c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2"/>
      <c r="BJ24" s="122">
        <f>BY24+CN24+DD24+DS24</f>
        <v>0</v>
      </c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4"/>
      <c r="BY24" s="122">
        <v>0</v>
      </c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4"/>
      <c r="CN24" s="122">
        <v>0</v>
      </c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4"/>
      <c r="DD24" s="122">
        <v>0</v>
      </c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4"/>
      <c r="DS24" s="122">
        <v>0</v>
      </c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4"/>
    </row>
    <row r="25" spans="1:137" ht="26.25" customHeight="1">
      <c r="A25" s="65"/>
      <c r="B25" s="150" t="s">
        <v>104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1"/>
      <c r="AJ25" s="130" t="s">
        <v>35</v>
      </c>
      <c r="AK25" s="131"/>
      <c r="AL25" s="131"/>
      <c r="AM25" s="131"/>
      <c r="AN25" s="131"/>
      <c r="AO25" s="131"/>
      <c r="AP25" s="131"/>
      <c r="AQ25" s="131"/>
      <c r="AR25" s="131"/>
      <c r="AS25" s="132"/>
      <c r="AT25" s="130" t="s">
        <v>9</v>
      </c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2"/>
      <c r="BJ25" s="122">
        <f>BY25+CN25+DD25+DS25</f>
        <v>0</v>
      </c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4"/>
      <c r="BY25" s="122">
        <f>BY27+BY28+BY29+BY30</f>
        <v>0</v>
      </c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4"/>
      <c r="CN25" s="122">
        <f>CN27+CN28+CN29+CN30</f>
        <v>0</v>
      </c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4"/>
      <c r="DD25" s="122">
        <f>DD27+DD28+DD29+DD30</f>
        <v>0</v>
      </c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4"/>
      <c r="DS25" s="122">
        <f>DS27+DS28+DS29+DS30</f>
        <v>0</v>
      </c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4"/>
    </row>
    <row r="26" spans="1:137" s="44" customFormat="1" ht="13.5" customHeight="1">
      <c r="A26" s="65"/>
      <c r="B26" s="128" t="s">
        <v>61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  <c r="AJ26" s="130" t="s">
        <v>9</v>
      </c>
      <c r="AK26" s="131"/>
      <c r="AL26" s="131"/>
      <c r="AM26" s="131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2"/>
      <c r="BJ26" s="122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4"/>
      <c r="BY26" s="122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4"/>
      <c r="CN26" s="122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4"/>
      <c r="DD26" s="122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4"/>
      <c r="DS26" s="122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4"/>
    </row>
    <row r="27" spans="1:137" s="44" customFormat="1" ht="26.25" customHeight="1">
      <c r="A27" s="65"/>
      <c r="B27" s="144" t="s">
        <v>105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5"/>
      <c r="AJ27" s="130" t="s">
        <v>36</v>
      </c>
      <c r="AK27" s="131"/>
      <c r="AL27" s="131"/>
      <c r="AM27" s="131"/>
      <c r="AN27" s="131"/>
      <c r="AO27" s="131"/>
      <c r="AP27" s="131"/>
      <c r="AQ27" s="131"/>
      <c r="AR27" s="131"/>
      <c r="AS27" s="132"/>
      <c r="AT27" s="130" t="s">
        <v>68</v>
      </c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2"/>
      <c r="BJ27" s="122">
        <f>BY27+CN27+DD27+DS27</f>
        <v>0</v>
      </c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4"/>
      <c r="BY27" s="122">
        <v>0</v>
      </c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4"/>
      <c r="CN27" s="122">
        <v>0</v>
      </c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4"/>
      <c r="DD27" s="122">
        <v>0</v>
      </c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4"/>
      <c r="DS27" s="122">
        <v>0</v>
      </c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4"/>
    </row>
    <row r="28" spans="1:137" s="44" customFormat="1" ht="13.5" customHeight="1">
      <c r="A28" s="65"/>
      <c r="B28" s="144" t="s">
        <v>106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5"/>
      <c r="AJ28" s="130" t="s">
        <v>37</v>
      </c>
      <c r="AK28" s="131"/>
      <c r="AL28" s="131"/>
      <c r="AM28" s="131"/>
      <c r="AN28" s="131"/>
      <c r="AO28" s="131"/>
      <c r="AP28" s="131"/>
      <c r="AQ28" s="131"/>
      <c r="AR28" s="131"/>
      <c r="AS28" s="132"/>
      <c r="AT28" s="130" t="s">
        <v>47</v>
      </c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2"/>
      <c r="BJ28" s="122">
        <f>BY28+CN28+DD28+DS28</f>
        <v>0</v>
      </c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4"/>
      <c r="BY28" s="122">
        <v>0</v>
      </c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4"/>
      <c r="CN28" s="122">
        <v>0</v>
      </c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4"/>
      <c r="DD28" s="122">
        <v>0</v>
      </c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4"/>
      <c r="DS28" s="122">
        <v>0</v>
      </c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4"/>
    </row>
    <row r="29" spans="1:137" s="44" customFormat="1" ht="26.25" customHeight="1">
      <c r="A29" s="65"/>
      <c r="B29" s="144" t="s">
        <v>107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5"/>
      <c r="AJ29" s="130" t="s">
        <v>38</v>
      </c>
      <c r="AK29" s="131"/>
      <c r="AL29" s="131"/>
      <c r="AM29" s="131"/>
      <c r="AN29" s="131"/>
      <c r="AO29" s="131"/>
      <c r="AP29" s="131"/>
      <c r="AQ29" s="131"/>
      <c r="AR29" s="131"/>
      <c r="AS29" s="132"/>
      <c r="AT29" s="130" t="s">
        <v>93</v>
      </c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2"/>
      <c r="BJ29" s="122">
        <f>BY29+CN29+DD29+DS29</f>
        <v>0</v>
      </c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4"/>
      <c r="BY29" s="122">
        <v>0</v>
      </c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4"/>
      <c r="CN29" s="122">
        <v>0</v>
      </c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4"/>
      <c r="DD29" s="122">
        <v>0</v>
      </c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4"/>
      <c r="DS29" s="122">
        <v>0</v>
      </c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4"/>
    </row>
    <row r="30" spans="1:137" s="44" customFormat="1" ht="13.5" customHeight="1">
      <c r="A30" s="65"/>
      <c r="B30" s="144" t="s">
        <v>97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5"/>
      <c r="AJ30" s="130"/>
      <c r="AK30" s="131"/>
      <c r="AL30" s="131"/>
      <c r="AM30" s="131"/>
      <c r="AN30" s="131"/>
      <c r="AO30" s="131"/>
      <c r="AP30" s="131"/>
      <c r="AQ30" s="131"/>
      <c r="AR30" s="131"/>
      <c r="AS30" s="132"/>
      <c r="AT30" s="130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2"/>
      <c r="BJ30" s="122">
        <f>BY30+CN30+DD30+DS30</f>
        <v>0</v>
      </c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4"/>
      <c r="BY30" s="122">
        <v>0</v>
      </c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4"/>
      <c r="CN30" s="122">
        <v>0</v>
      </c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4"/>
      <c r="DD30" s="122">
        <v>0</v>
      </c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4"/>
      <c r="DS30" s="122">
        <v>0</v>
      </c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4"/>
    </row>
    <row r="31" spans="1:137" ht="26.25" customHeight="1">
      <c r="A31" s="65"/>
      <c r="B31" s="150" t="s">
        <v>108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1"/>
      <c r="AJ31" s="130" t="s">
        <v>39</v>
      </c>
      <c r="AK31" s="131"/>
      <c r="AL31" s="131"/>
      <c r="AM31" s="131"/>
      <c r="AN31" s="131"/>
      <c r="AO31" s="131"/>
      <c r="AP31" s="131"/>
      <c r="AQ31" s="131"/>
      <c r="AR31" s="131"/>
      <c r="AS31" s="132"/>
      <c r="AT31" s="130" t="s">
        <v>9</v>
      </c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2"/>
      <c r="BJ31" s="122">
        <f>BY31+CN31+DD31+DS31</f>
        <v>125700</v>
      </c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4"/>
      <c r="BY31" s="122">
        <f>BY33+BY34+BY35+BY36</f>
        <v>110700</v>
      </c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4"/>
      <c r="CN31" s="122">
        <f>CN33+CN34+CN35+CN36</f>
        <v>0</v>
      </c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4"/>
      <c r="DD31" s="122">
        <f>DD33+DD34+DD35+DD36</f>
        <v>0</v>
      </c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4"/>
      <c r="DS31" s="122">
        <f>DS33+DS34+DS35+DS36</f>
        <v>15000</v>
      </c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4"/>
    </row>
    <row r="32" spans="1:137" s="44" customFormat="1" ht="13.5" customHeight="1">
      <c r="A32" s="65"/>
      <c r="B32" s="128" t="s">
        <v>61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  <c r="AJ32" s="130" t="s">
        <v>9</v>
      </c>
      <c r="AK32" s="131"/>
      <c r="AL32" s="131"/>
      <c r="AM32" s="131"/>
      <c r="AN32" s="131"/>
      <c r="AO32" s="131"/>
      <c r="AP32" s="131"/>
      <c r="AQ32" s="131"/>
      <c r="AR32" s="131"/>
      <c r="AS32" s="132"/>
      <c r="AT32" s="130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2"/>
      <c r="BJ32" s="122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4"/>
      <c r="BY32" s="122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4"/>
      <c r="CN32" s="122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4"/>
      <c r="DD32" s="122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4"/>
      <c r="DS32" s="122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4"/>
    </row>
    <row r="33" spans="1:137" s="44" customFormat="1" ht="13.5" customHeight="1">
      <c r="A33" s="65"/>
      <c r="B33" s="128" t="s">
        <v>109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9"/>
      <c r="AJ33" s="130" t="s">
        <v>40</v>
      </c>
      <c r="AK33" s="131"/>
      <c r="AL33" s="131"/>
      <c r="AM33" s="131"/>
      <c r="AN33" s="131"/>
      <c r="AO33" s="131"/>
      <c r="AP33" s="131"/>
      <c r="AQ33" s="131"/>
      <c r="AR33" s="131"/>
      <c r="AS33" s="132"/>
      <c r="AT33" s="130" t="s">
        <v>88</v>
      </c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2"/>
      <c r="BJ33" s="122">
        <f>BY33+CN33+DD33+DS33</f>
        <v>110700</v>
      </c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4"/>
      <c r="BY33" s="122">
        <v>110700</v>
      </c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4"/>
      <c r="CN33" s="122">
        <v>0</v>
      </c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4"/>
      <c r="DD33" s="122">
        <v>0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v>0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</row>
    <row r="34" spans="1:137" s="44" customFormat="1" ht="13.5" customHeight="1">
      <c r="A34" s="65"/>
      <c r="B34" s="128" t="s">
        <v>106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9"/>
      <c r="AJ34" s="130" t="s">
        <v>66</v>
      </c>
      <c r="AK34" s="131"/>
      <c r="AL34" s="131"/>
      <c r="AM34" s="131"/>
      <c r="AN34" s="131"/>
      <c r="AO34" s="131"/>
      <c r="AP34" s="131"/>
      <c r="AQ34" s="131"/>
      <c r="AR34" s="131"/>
      <c r="AS34" s="132"/>
      <c r="AT34" s="130" t="s">
        <v>89</v>
      </c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2"/>
      <c r="BJ34" s="122">
        <f>BY34+CN34+DD34+DS34</f>
        <v>0</v>
      </c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4"/>
      <c r="BY34" s="122">
        <v>0</v>
      </c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4"/>
      <c r="CN34" s="122">
        <v>0</v>
      </c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4"/>
      <c r="DD34" s="122">
        <v>0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>
        <v>0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</row>
    <row r="35" spans="1:137" s="44" customFormat="1" ht="13.5" customHeight="1">
      <c r="A35" s="65"/>
      <c r="B35" s="128" t="s">
        <v>110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9"/>
      <c r="AJ35" s="130" t="s">
        <v>90</v>
      </c>
      <c r="AK35" s="131"/>
      <c r="AL35" s="131"/>
      <c r="AM35" s="131"/>
      <c r="AN35" s="131"/>
      <c r="AO35" s="131"/>
      <c r="AP35" s="131"/>
      <c r="AQ35" s="131"/>
      <c r="AR35" s="131"/>
      <c r="AS35" s="132"/>
      <c r="AT35" s="130" t="s">
        <v>91</v>
      </c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2"/>
      <c r="BJ35" s="122">
        <f>BY35+CN35+DD35+DS35</f>
        <v>10000</v>
      </c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4"/>
      <c r="BY35" s="122">
        <v>0</v>
      </c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4"/>
      <c r="CN35" s="122">
        <v>0</v>
      </c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4"/>
      <c r="DD35" s="122">
        <v>0</v>
      </c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4"/>
      <c r="DS35" s="122">
        <v>10000</v>
      </c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4"/>
    </row>
    <row r="36" spans="1:137" s="44" customFormat="1" ht="13.5" customHeight="1">
      <c r="A36" s="65"/>
      <c r="B36" s="128" t="s">
        <v>259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9"/>
      <c r="AJ36" s="130" t="s">
        <v>260</v>
      </c>
      <c r="AK36" s="131"/>
      <c r="AL36" s="131"/>
      <c r="AM36" s="131"/>
      <c r="AN36" s="131"/>
      <c r="AO36" s="131"/>
      <c r="AP36" s="131"/>
      <c r="AQ36" s="131"/>
      <c r="AR36" s="131"/>
      <c r="AS36" s="132"/>
      <c r="AT36" s="130" t="s">
        <v>261</v>
      </c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2"/>
      <c r="BJ36" s="122">
        <f>BY36+CN36+DD36+DS36</f>
        <v>5000</v>
      </c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4"/>
      <c r="BY36" s="122">
        <v>0</v>
      </c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4"/>
      <c r="CN36" s="122">
        <v>0</v>
      </c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4"/>
      <c r="DD36" s="122">
        <v>0</v>
      </c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4"/>
      <c r="DS36" s="122">
        <v>5000</v>
      </c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4"/>
    </row>
    <row r="37" spans="1:137" s="44" customFormat="1" ht="26.25" customHeight="1">
      <c r="A37" s="65"/>
      <c r="B37" s="150" t="s">
        <v>136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3"/>
      <c r="AJ37" s="130" t="s">
        <v>41</v>
      </c>
      <c r="AK37" s="131"/>
      <c r="AL37" s="131"/>
      <c r="AM37" s="131"/>
      <c r="AN37" s="131"/>
      <c r="AO37" s="131"/>
      <c r="AP37" s="131"/>
      <c r="AQ37" s="131"/>
      <c r="AR37" s="131"/>
      <c r="AS37" s="132"/>
      <c r="AT37" s="130" t="s">
        <v>9</v>
      </c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2"/>
      <c r="BJ37" s="122">
        <f>BY37+CN37+DD37+DS37</f>
        <v>6425600</v>
      </c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4"/>
      <c r="BY37" s="122">
        <f>BY39+BY40+BY41+BY42+BY43+BY44+BY45+BY46+BY47+BY48</f>
        <v>1325600</v>
      </c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4"/>
      <c r="CN37" s="122">
        <f>CN39+CN40+CN41+CN42+CN43+CN44+CN45+CN46+CN47+CN48</f>
        <v>0</v>
      </c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4"/>
      <c r="DD37" s="122">
        <f>DD39+DD40+DD41+DD42+DD43+DD44+DD45+DD46+DD47+DD48</f>
        <v>0</v>
      </c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4"/>
      <c r="DS37" s="122">
        <f>DS39+DS40+DS41+DS42+DS43+DS44+DS45+DS46+DS47+DS48</f>
        <v>5100000</v>
      </c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4"/>
    </row>
    <row r="38" spans="1:137" s="44" customFormat="1" ht="13.5" customHeight="1">
      <c r="A38" s="65"/>
      <c r="B38" s="128" t="s">
        <v>3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9"/>
      <c r="AJ38" s="130" t="s">
        <v>9</v>
      </c>
      <c r="AK38" s="131"/>
      <c r="AL38" s="131"/>
      <c r="AM38" s="131"/>
      <c r="AN38" s="131"/>
      <c r="AO38" s="131"/>
      <c r="AP38" s="131"/>
      <c r="AQ38" s="131"/>
      <c r="AR38" s="131"/>
      <c r="AS38" s="132"/>
      <c r="AT38" s="130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2"/>
      <c r="BJ38" s="122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4"/>
      <c r="BY38" s="122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4"/>
      <c r="CN38" s="122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4"/>
      <c r="DD38" s="122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4"/>
      <c r="DS38" s="122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4"/>
    </row>
    <row r="39" spans="1:137" s="44" customFormat="1" ht="13.5" customHeight="1">
      <c r="A39" s="65"/>
      <c r="B39" s="128" t="s">
        <v>111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9"/>
      <c r="AJ39" s="130" t="s">
        <v>42</v>
      </c>
      <c r="AK39" s="131"/>
      <c r="AL39" s="131"/>
      <c r="AM39" s="131"/>
      <c r="AN39" s="131"/>
      <c r="AO39" s="131"/>
      <c r="AP39" s="131"/>
      <c r="AQ39" s="131"/>
      <c r="AR39" s="131"/>
      <c r="AS39" s="132"/>
      <c r="AT39" s="130" t="s">
        <v>92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2"/>
      <c r="BJ39" s="122">
        <f>BY39+CN39+DD39+DS39</f>
        <v>27900</v>
      </c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4"/>
      <c r="BY39" s="122">
        <v>8900</v>
      </c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4"/>
      <c r="CN39" s="122">
        <v>0</v>
      </c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4"/>
      <c r="DD39" s="122">
        <v>0</v>
      </c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4"/>
      <c r="DS39" s="122">
        <v>19000</v>
      </c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4"/>
    </row>
    <row r="40" spans="1:137" s="44" customFormat="1" ht="13.5" customHeight="1">
      <c r="A40" s="65"/>
      <c r="B40" s="128" t="s">
        <v>112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9"/>
      <c r="AJ40" s="130" t="s">
        <v>43</v>
      </c>
      <c r="AK40" s="131"/>
      <c r="AL40" s="131"/>
      <c r="AM40" s="131"/>
      <c r="AN40" s="131"/>
      <c r="AO40" s="131"/>
      <c r="AP40" s="131"/>
      <c r="AQ40" s="131"/>
      <c r="AR40" s="131"/>
      <c r="AS40" s="132"/>
      <c r="AT40" s="130" t="s">
        <v>92</v>
      </c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2"/>
      <c r="BJ40" s="122">
        <f aca="true" t="shared" si="0" ref="BJ40:BJ48">BY40+CN40+DD40+DS40</f>
        <v>0</v>
      </c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4"/>
      <c r="BY40" s="122">
        <v>0</v>
      </c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4"/>
      <c r="CN40" s="122">
        <v>0</v>
      </c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4"/>
      <c r="DD40" s="122">
        <v>0</v>
      </c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4"/>
      <c r="DS40" s="122">
        <v>0</v>
      </c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4"/>
    </row>
    <row r="41" spans="1:137" s="44" customFormat="1" ht="13.5" customHeight="1">
      <c r="A41" s="65"/>
      <c r="B41" s="128" t="s">
        <v>113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9"/>
      <c r="AJ41" s="130" t="s">
        <v>118</v>
      </c>
      <c r="AK41" s="131"/>
      <c r="AL41" s="131"/>
      <c r="AM41" s="131"/>
      <c r="AN41" s="131"/>
      <c r="AO41" s="131"/>
      <c r="AP41" s="131"/>
      <c r="AQ41" s="131"/>
      <c r="AR41" s="131"/>
      <c r="AS41" s="132"/>
      <c r="AT41" s="130" t="s">
        <v>92</v>
      </c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2"/>
      <c r="BJ41" s="122">
        <f t="shared" si="0"/>
        <v>1213300</v>
      </c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4"/>
      <c r="BY41" s="122">
        <v>1212300</v>
      </c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4"/>
      <c r="CN41" s="122">
        <v>0</v>
      </c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4"/>
      <c r="DD41" s="122">
        <v>0</v>
      </c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4"/>
      <c r="DS41" s="122">
        <f>1000</f>
        <v>1000</v>
      </c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4"/>
    </row>
    <row r="42" spans="1:137" s="44" customFormat="1" ht="26.25" customHeight="1">
      <c r="A42" s="65"/>
      <c r="B42" s="144" t="s">
        <v>114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5"/>
      <c r="AJ42" s="130" t="s">
        <v>92</v>
      </c>
      <c r="AK42" s="131"/>
      <c r="AL42" s="131"/>
      <c r="AM42" s="131"/>
      <c r="AN42" s="131"/>
      <c r="AO42" s="131"/>
      <c r="AP42" s="131"/>
      <c r="AQ42" s="131"/>
      <c r="AR42" s="131"/>
      <c r="AS42" s="132"/>
      <c r="AT42" s="130" t="s">
        <v>92</v>
      </c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2"/>
      <c r="BJ42" s="122">
        <f t="shared" si="0"/>
        <v>0</v>
      </c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4"/>
      <c r="BY42" s="122">
        <v>0</v>
      </c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4"/>
      <c r="CN42" s="122">
        <v>0</v>
      </c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4"/>
      <c r="DD42" s="122">
        <v>0</v>
      </c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4"/>
      <c r="DS42" s="122">
        <v>0</v>
      </c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4"/>
    </row>
    <row r="43" spans="1:137" s="44" customFormat="1" ht="26.25" customHeight="1">
      <c r="A43" s="65"/>
      <c r="B43" s="144" t="s">
        <v>115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5"/>
      <c r="AJ43" s="130" t="s">
        <v>119</v>
      </c>
      <c r="AK43" s="131"/>
      <c r="AL43" s="131"/>
      <c r="AM43" s="131"/>
      <c r="AN43" s="131"/>
      <c r="AO43" s="131"/>
      <c r="AP43" s="131"/>
      <c r="AQ43" s="131"/>
      <c r="AR43" s="131"/>
      <c r="AS43" s="132"/>
      <c r="AT43" s="130" t="s">
        <v>92</v>
      </c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2"/>
      <c r="BJ43" s="122">
        <f t="shared" si="0"/>
        <v>396200</v>
      </c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4"/>
      <c r="BY43" s="122">
        <v>6200</v>
      </c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4"/>
      <c r="CN43" s="122">
        <v>0</v>
      </c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4"/>
      <c r="DD43" s="122">
        <v>0</v>
      </c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4"/>
      <c r="DS43" s="122">
        <v>390000</v>
      </c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4"/>
    </row>
    <row r="44" spans="1:137" s="44" customFormat="1" ht="13.5" customHeight="1">
      <c r="A44" s="65"/>
      <c r="B44" s="144" t="s">
        <v>116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5"/>
      <c r="AJ44" s="130" t="s">
        <v>120</v>
      </c>
      <c r="AK44" s="131"/>
      <c r="AL44" s="131"/>
      <c r="AM44" s="131"/>
      <c r="AN44" s="131"/>
      <c r="AO44" s="131"/>
      <c r="AP44" s="131"/>
      <c r="AQ44" s="131"/>
      <c r="AR44" s="131"/>
      <c r="AS44" s="132"/>
      <c r="AT44" s="130" t="s">
        <v>92</v>
      </c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2"/>
      <c r="BJ44" s="122">
        <f t="shared" si="0"/>
        <v>434700</v>
      </c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4"/>
      <c r="BY44" s="122">
        <v>34700</v>
      </c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4"/>
      <c r="CN44" s="122">
        <v>0</v>
      </c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4"/>
      <c r="DD44" s="122">
        <v>0</v>
      </c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4"/>
      <c r="DS44" s="122">
        <v>400000</v>
      </c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4"/>
    </row>
    <row r="45" spans="1:137" s="44" customFormat="1" ht="13.5" customHeight="1">
      <c r="A45" s="65"/>
      <c r="B45" s="144" t="s">
        <v>117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5"/>
      <c r="AJ45" s="130" t="s">
        <v>121</v>
      </c>
      <c r="AK45" s="131"/>
      <c r="AL45" s="131"/>
      <c r="AM45" s="131"/>
      <c r="AN45" s="131"/>
      <c r="AO45" s="131"/>
      <c r="AP45" s="131"/>
      <c r="AQ45" s="131"/>
      <c r="AR45" s="131"/>
      <c r="AS45" s="132"/>
      <c r="AT45" s="130" t="s">
        <v>92</v>
      </c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2"/>
      <c r="BJ45" s="122">
        <f t="shared" si="0"/>
        <v>0</v>
      </c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4"/>
      <c r="BY45" s="122">
        <v>0</v>
      </c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4"/>
      <c r="CN45" s="122">
        <v>0</v>
      </c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4"/>
      <c r="DD45" s="122">
        <v>0</v>
      </c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4"/>
      <c r="DS45" s="122">
        <v>0</v>
      </c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4"/>
    </row>
    <row r="46" spans="1:137" s="44" customFormat="1" ht="26.25" customHeight="1">
      <c r="A46" s="65"/>
      <c r="B46" s="144" t="s">
        <v>122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5"/>
      <c r="AJ46" s="130" t="s">
        <v>124</v>
      </c>
      <c r="AK46" s="131"/>
      <c r="AL46" s="131"/>
      <c r="AM46" s="131"/>
      <c r="AN46" s="131"/>
      <c r="AO46" s="131"/>
      <c r="AP46" s="131"/>
      <c r="AQ46" s="131"/>
      <c r="AR46" s="131"/>
      <c r="AS46" s="132"/>
      <c r="AT46" s="130" t="s">
        <v>92</v>
      </c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2"/>
      <c r="BJ46" s="122">
        <f t="shared" si="0"/>
        <v>340000</v>
      </c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4"/>
      <c r="BY46" s="122">
        <v>0</v>
      </c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4"/>
      <c r="CN46" s="122">
        <v>0</v>
      </c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4"/>
      <c r="DD46" s="122">
        <v>0</v>
      </c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4"/>
      <c r="DS46" s="122">
        <v>340000</v>
      </c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4"/>
    </row>
    <row r="47" spans="1:137" s="44" customFormat="1" ht="26.25" customHeight="1">
      <c r="A47" s="65"/>
      <c r="B47" s="144" t="s">
        <v>123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5"/>
      <c r="AJ47" s="130" t="s">
        <v>125</v>
      </c>
      <c r="AK47" s="131"/>
      <c r="AL47" s="131"/>
      <c r="AM47" s="131"/>
      <c r="AN47" s="131"/>
      <c r="AO47" s="131"/>
      <c r="AP47" s="131"/>
      <c r="AQ47" s="131"/>
      <c r="AR47" s="131"/>
      <c r="AS47" s="132"/>
      <c r="AT47" s="130" t="s">
        <v>92</v>
      </c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2"/>
      <c r="BJ47" s="122">
        <f t="shared" si="0"/>
        <v>4013500</v>
      </c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4"/>
      <c r="BY47" s="122">
        <f>41200+22300</f>
        <v>63500</v>
      </c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4"/>
      <c r="CN47" s="122">
        <v>0</v>
      </c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4"/>
      <c r="DD47" s="122">
        <v>0</v>
      </c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4"/>
      <c r="DS47" s="122">
        <f>3950000</f>
        <v>3950000</v>
      </c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4"/>
    </row>
    <row r="48" spans="1:137" s="44" customFormat="1" ht="13.5" customHeight="1">
      <c r="A48" s="65"/>
      <c r="B48" s="144" t="s">
        <v>127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5"/>
      <c r="AJ48" s="130"/>
      <c r="AK48" s="131"/>
      <c r="AL48" s="131"/>
      <c r="AM48" s="131"/>
      <c r="AN48" s="131"/>
      <c r="AO48" s="131"/>
      <c r="AP48" s="131"/>
      <c r="AQ48" s="131"/>
      <c r="AR48" s="131"/>
      <c r="AS48" s="132"/>
      <c r="AT48" s="130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2"/>
      <c r="BJ48" s="122">
        <f t="shared" si="0"/>
        <v>0</v>
      </c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4"/>
      <c r="BY48" s="122">
        <v>0</v>
      </c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4"/>
      <c r="CN48" s="122">
        <v>0</v>
      </c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4"/>
      <c r="DD48" s="122">
        <v>0</v>
      </c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4"/>
      <c r="DS48" s="122">
        <v>0</v>
      </c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4"/>
    </row>
    <row r="49" spans="1:137" s="44" customFormat="1" ht="26.25" customHeight="1">
      <c r="A49" s="42"/>
      <c r="B49" s="133" t="s">
        <v>67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49"/>
      <c r="AJ49" s="125" t="s">
        <v>44</v>
      </c>
      <c r="AK49" s="126"/>
      <c r="AL49" s="126"/>
      <c r="AM49" s="126"/>
      <c r="AN49" s="126"/>
      <c r="AO49" s="126"/>
      <c r="AP49" s="126"/>
      <c r="AQ49" s="126"/>
      <c r="AR49" s="126"/>
      <c r="AS49" s="127"/>
      <c r="AT49" s="125" t="s">
        <v>9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7"/>
      <c r="BJ49" s="136">
        <f>BY49+CN49+DD49+DS49</f>
        <v>14675200</v>
      </c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8"/>
      <c r="BY49" s="136">
        <f>BY51+BY52</f>
        <v>9560200</v>
      </c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8"/>
      <c r="CN49" s="136">
        <f>CN51+CN52</f>
        <v>0</v>
      </c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8"/>
      <c r="DD49" s="136">
        <f>DD51+DD52</f>
        <v>0</v>
      </c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8"/>
      <c r="DS49" s="136">
        <f>DS51+DS52</f>
        <v>5115000</v>
      </c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8"/>
    </row>
    <row r="50" spans="1:137" s="44" customFormat="1" ht="13.5" customHeight="1">
      <c r="A50" s="65"/>
      <c r="B50" s="128" t="s">
        <v>61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9"/>
      <c r="AJ50" s="130" t="s">
        <v>9</v>
      </c>
      <c r="AK50" s="131"/>
      <c r="AL50" s="131"/>
      <c r="AM50" s="131"/>
      <c r="AN50" s="131"/>
      <c r="AO50" s="131"/>
      <c r="AP50" s="131"/>
      <c r="AQ50" s="131"/>
      <c r="AR50" s="131"/>
      <c r="AS50" s="132"/>
      <c r="AT50" s="130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2"/>
      <c r="BJ50" s="122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4"/>
      <c r="BY50" s="122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4"/>
      <c r="CN50" s="122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4"/>
      <c r="DD50" s="122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4"/>
      <c r="DS50" s="122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4"/>
    </row>
    <row r="51" spans="1:137" s="44" customFormat="1" ht="26.25" customHeight="1">
      <c r="A51" s="65"/>
      <c r="B51" s="150" t="s">
        <v>126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1"/>
      <c r="AJ51" s="130" t="s">
        <v>45</v>
      </c>
      <c r="AK51" s="131"/>
      <c r="AL51" s="131"/>
      <c r="AM51" s="131"/>
      <c r="AN51" s="131"/>
      <c r="AO51" s="131"/>
      <c r="AP51" s="131"/>
      <c r="AQ51" s="131"/>
      <c r="AR51" s="131"/>
      <c r="AS51" s="132"/>
      <c r="AT51" s="130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2"/>
      <c r="BJ51" s="122">
        <f>BY51+CN51+DD51+DS51</f>
        <v>14675200</v>
      </c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4"/>
      <c r="BY51" s="122">
        <f>BY9</f>
        <v>9560200</v>
      </c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4"/>
      <c r="CN51" s="122">
        <v>0</v>
      </c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4"/>
      <c r="DD51" s="122">
        <v>0</v>
      </c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4"/>
      <c r="DS51" s="122">
        <f>DS9</f>
        <v>5115000</v>
      </c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4"/>
    </row>
    <row r="52" spans="1:137" s="44" customFormat="1" ht="13.5" customHeight="1">
      <c r="A52" s="65"/>
      <c r="B52" s="150" t="s">
        <v>128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1"/>
      <c r="AJ52" s="130" t="s">
        <v>46</v>
      </c>
      <c r="AK52" s="131"/>
      <c r="AL52" s="131"/>
      <c r="AM52" s="131"/>
      <c r="AN52" s="131"/>
      <c r="AO52" s="131"/>
      <c r="AP52" s="131"/>
      <c r="AQ52" s="131"/>
      <c r="AR52" s="131"/>
      <c r="AS52" s="132"/>
      <c r="AT52" s="130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2"/>
      <c r="BJ52" s="122">
        <f>BY52+CN52+DD52+DS52</f>
        <v>0</v>
      </c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4"/>
      <c r="BY52" s="122">
        <v>0</v>
      </c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4"/>
      <c r="CN52" s="122">
        <v>0</v>
      </c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4"/>
      <c r="DD52" s="122">
        <v>0</v>
      </c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4"/>
      <c r="DS52" s="122">
        <v>0</v>
      </c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4"/>
    </row>
    <row r="53" spans="1:137" s="44" customFormat="1" ht="27" customHeight="1">
      <c r="A53" s="42"/>
      <c r="B53" s="133" t="s">
        <v>69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49"/>
      <c r="AJ53" s="125" t="s">
        <v>70</v>
      </c>
      <c r="AK53" s="126"/>
      <c r="AL53" s="126"/>
      <c r="AM53" s="126"/>
      <c r="AN53" s="126"/>
      <c r="AO53" s="126"/>
      <c r="AP53" s="126"/>
      <c r="AQ53" s="126"/>
      <c r="AR53" s="126"/>
      <c r="AS53" s="127"/>
      <c r="AT53" s="125" t="s">
        <v>9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7"/>
      <c r="BJ53" s="136">
        <f>BY53+CN53+DD53+DS53</f>
        <v>14675200</v>
      </c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8"/>
      <c r="BY53" s="136">
        <f>BY55+BY56</f>
        <v>9560200</v>
      </c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8"/>
      <c r="CN53" s="136">
        <f>CN55+CN56</f>
        <v>0</v>
      </c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8"/>
      <c r="DD53" s="136">
        <f>DD55+DD56</f>
        <v>0</v>
      </c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8"/>
      <c r="DS53" s="136">
        <f>DS55+DS56</f>
        <v>5115000</v>
      </c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8"/>
    </row>
    <row r="54" spans="1:137" s="44" customFormat="1" ht="13.5" customHeight="1">
      <c r="A54" s="65"/>
      <c r="B54" s="128" t="s">
        <v>61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9"/>
      <c r="AJ54" s="130" t="s">
        <v>9</v>
      </c>
      <c r="AK54" s="131"/>
      <c r="AL54" s="131"/>
      <c r="AM54" s="131"/>
      <c r="AN54" s="131"/>
      <c r="AO54" s="131"/>
      <c r="AP54" s="131"/>
      <c r="AQ54" s="131"/>
      <c r="AR54" s="131"/>
      <c r="AS54" s="132"/>
      <c r="AT54" s="130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2"/>
      <c r="BJ54" s="122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4"/>
      <c r="BY54" s="122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4"/>
      <c r="CN54" s="122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4"/>
      <c r="DD54" s="122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4"/>
      <c r="DS54" s="122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4"/>
    </row>
    <row r="55" spans="1:137" s="44" customFormat="1" ht="26.25" customHeight="1">
      <c r="A55" s="65"/>
      <c r="B55" s="150" t="s">
        <v>131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1"/>
      <c r="AJ55" s="130" t="s">
        <v>28</v>
      </c>
      <c r="AK55" s="131"/>
      <c r="AL55" s="131"/>
      <c r="AM55" s="131"/>
      <c r="AN55" s="131"/>
      <c r="AO55" s="131"/>
      <c r="AP55" s="131"/>
      <c r="AQ55" s="131"/>
      <c r="AR55" s="131"/>
      <c r="AS55" s="132"/>
      <c r="AT55" s="130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2"/>
      <c r="BJ55" s="122">
        <f>BY55+CN55+DD55+DS55</f>
        <v>14675200</v>
      </c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4"/>
      <c r="BY55" s="122">
        <f>BY51+BY57</f>
        <v>9560200</v>
      </c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4"/>
      <c r="CN55" s="122">
        <f>CN51+CN57</f>
        <v>0</v>
      </c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4"/>
      <c r="DD55" s="122">
        <f>DD51+DD57</f>
        <v>0</v>
      </c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4"/>
      <c r="DS55" s="122">
        <f>DS51+DS57</f>
        <v>5115000</v>
      </c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4"/>
    </row>
    <row r="56" spans="1:137" s="44" customFormat="1" ht="13.5" customHeight="1">
      <c r="A56" s="65"/>
      <c r="B56" s="150" t="s">
        <v>132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1"/>
      <c r="AJ56" s="130" t="s">
        <v>29</v>
      </c>
      <c r="AK56" s="131"/>
      <c r="AL56" s="131"/>
      <c r="AM56" s="131"/>
      <c r="AN56" s="131"/>
      <c r="AO56" s="131"/>
      <c r="AP56" s="131"/>
      <c r="AQ56" s="131"/>
      <c r="AR56" s="131"/>
      <c r="AS56" s="132"/>
      <c r="AT56" s="130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2"/>
      <c r="BJ56" s="122">
        <f>BY56+CN56+DD56+DS56</f>
        <v>0</v>
      </c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4"/>
      <c r="BY56" s="122">
        <v>0</v>
      </c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4"/>
      <c r="CN56" s="122">
        <v>0</v>
      </c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4"/>
      <c r="DD56" s="122">
        <v>0</v>
      </c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4"/>
      <c r="DS56" s="122">
        <v>0</v>
      </c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4"/>
    </row>
    <row r="57" spans="1:137" s="44" customFormat="1" ht="26.25" customHeight="1">
      <c r="A57" s="42"/>
      <c r="B57" s="133" t="s">
        <v>129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49"/>
      <c r="AJ57" s="125" t="s">
        <v>48</v>
      </c>
      <c r="AK57" s="126"/>
      <c r="AL57" s="126"/>
      <c r="AM57" s="126"/>
      <c r="AN57" s="126"/>
      <c r="AO57" s="126"/>
      <c r="AP57" s="126"/>
      <c r="AQ57" s="126"/>
      <c r="AR57" s="126"/>
      <c r="AS57" s="127"/>
      <c r="AT57" s="125" t="s">
        <v>9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7"/>
      <c r="BJ57" s="136">
        <f>BY57+CN57+DD57+DS57</f>
        <v>0</v>
      </c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8"/>
      <c r="BY57" s="136">
        <v>0</v>
      </c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8"/>
      <c r="CN57" s="136">
        <v>0</v>
      </c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8"/>
      <c r="DD57" s="136">
        <v>0</v>
      </c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8"/>
      <c r="DS57" s="136">
        <v>0</v>
      </c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8"/>
    </row>
    <row r="58" spans="1:137" s="44" customFormat="1" ht="26.25" customHeight="1">
      <c r="A58" s="42"/>
      <c r="B58" s="133" t="s">
        <v>130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49"/>
      <c r="AJ58" s="125" t="s">
        <v>73</v>
      </c>
      <c r="AK58" s="126"/>
      <c r="AL58" s="126"/>
      <c r="AM58" s="126"/>
      <c r="AN58" s="126"/>
      <c r="AO58" s="126"/>
      <c r="AP58" s="126"/>
      <c r="AQ58" s="126"/>
      <c r="AR58" s="126"/>
      <c r="AS58" s="127"/>
      <c r="AT58" s="125" t="s">
        <v>9</v>
      </c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7"/>
      <c r="BJ58" s="136">
        <f>BY58+CN58+DD58+DS58</f>
        <v>0</v>
      </c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8"/>
      <c r="BY58" s="136">
        <f>BY49+BY57-BY17</f>
        <v>0</v>
      </c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8"/>
      <c r="CN58" s="136">
        <v>0</v>
      </c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8"/>
      <c r="DD58" s="136">
        <v>0</v>
      </c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8"/>
      <c r="DS58" s="136">
        <f>DS49+DS57-DS17</f>
        <v>0</v>
      </c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8"/>
    </row>
  </sheetData>
  <sheetProtection/>
  <mergeCells count="425">
    <mergeCell ref="DD58:DR58"/>
    <mergeCell ref="DS58:EG58"/>
    <mergeCell ref="B58:AI58"/>
    <mergeCell ref="AJ58:AS58"/>
    <mergeCell ref="AT58:BI58"/>
    <mergeCell ref="BJ58:BX58"/>
    <mergeCell ref="BY58:CM58"/>
    <mergeCell ref="CN58:DC58"/>
    <mergeCell ref="DD56:DR56"/>
    <mergeCell ref="DS56:EG56"/>
    <mergeCell ref="B57:AI57"/>
    <mergeCell ref="AJ57:AS57"/>
    <mergeCell ref="AT57:BI57"/>
    <mergeCell ref="BJ57:BX57"/>
    <mergeCell ref="BY57:CM57"/>
    <mergeCell ref="CN57:DC57"/>
    <mergeCell ref="DD57:DR57"/>
    <mergeCell ref="DS57:EG57"/>
    <mergeCell ref="B56:AI56"/>
    <mergeCell ref="AJ56:AS56"/>
    <mergeCell ref="AT56:BI56"/>
    <mergeCell ref="BJ56:BX56"/>
    <mergeCell ref="BY56:CM56"/>
    <mergeCell ref="CN56:DC56"/>
    <mergeCell ref="DD54:DR54"/>
    <mergeCell ref="DS54:EG54"/>
    <mergeCell ref="B55:AI55"/>
    <mergeCell ref="AJ55:AS55"/>
    <mergeCell ref="AT55:BI55"/>
    <mergeCell ref="BJ55:BX55"/>
    <mergeCell ref="BY55:CM55"/>
    <mergeCell ref="CN55:DC55"/>
    <mergeCell ref="DD55:DR55"/>
    <mergeCell ref="DS55:EG55"/>
    <mergeCell ref="B54:AI54"/>
    <mergeCell ref="AJ54:AS54"/>
    <mergeCell ref="AT54:BI54"/>
    <mergeCell ref="BJ54:BX54"/>
    <mergeCell ref="BY54:CM54"/>
    <mergeCell ref="CN54:DC54"/>
    <mergeCell ref="DD52:DR52"/>
    <mergeCell ref="DS52:EG52"/>
    <mergeCell ref="B53:AI53"/>
    <mergeCell ref="AJ53:AS53"/>
    <mergeCell ref="AT53:BI53"/>
    <mergeCell ref="BJ53:BX53"/>
    <mergeCell ref="BY53:CM53"/>
    <mergeCell ref="CN53:DC53"/>
    <mergeCell ref="DD53:DR53"/>
    <mergeCell ref="DS53:EG53"/>
    <mergeCell ref="B52:AI52"/>
    <mergeCell ref="AJ52:AS52"/>
    <mergeCell ref="AT52:BI52"/>
    <mergeCell ref="BJ52:BX52"/>
    <mergeCell ref="BY52:CM52"/>
    <mergeCell ref="CN52:DC52"/>
    <mergeCell ref="DD50:DR50"/>
    <mergeCell ref="DS50:EG50"/>
    <mergeCell ref="B51:AI51"/>
    <mergeCell ref="AJ51:AS51"/>
    <mergeCell ref="AT51:BI51"/>
    <mergeCell ref="BJ51:BX51"/>
    <mergeCell ref="BY51:CM51"/>
    <mergeCell ref="CN51:DC51"/>
    <mergeCell ref="DD51:DR51"/>
    <mergeCell ref="DS51:EG51"/>
    <mergeCell ref="B50:AI50"/>
    <mergeCell ref="AJ50:AS50"/>
    <mergeCell ref="AT50:BI50"/>
    <mergeCell ref="BJ50:BX50"/>
    <mergeCell ref="BY50:CM50"/>
    <mergeCell ref="CN50:DC50"/>
    <mergeCell ref="DD48:DR48"/>
    <mergeCell ref="DS48:EG48"/>
    <mergeCell ref="B49:AI49"/>
    <mergeCell ref="AJ49:AS49"/>
    <mergeCell ref="AT49:BI49"/>
    <mergeCell ref="BJ49:BX49"/>
    <mergeCell ref="BY49:CM49"/>
    <mergeCell ref="CN49:DC49"/>
    <mergeCell ref="DD49:DR49"/>
    <mergeCell ref="DS49:EG49"/>
    <mergeCell ref="B48:AI48"/>
    <mergeCell ref="AJ48:AS48"/>
    <mergeCell ref="AT48:BI48"/>
    <mergeCell ref="BJ48:BX48"/>
    <mergeCell ref="BY48:CM48"/>
    <mergeCell ref="CN48:DC48"/>
    <mergeCell ref="DD46:DR46"/>
    <mergeCell ref="DS46:EG46"/>
    <mergeCell ref="B47:AI47"/>
    <mergeCell ref="AJ47:AS47"/>
    <mergeCell ref="AT47:BI47"/>
    <mergeCell ref="BJ47:BX47"/>
    <mergeCell ref="BY47:CM47"/>
    <mergeCell ref="CN47:DC47"/>
    <mergeCell ref="DD47:DR47"/>
    <mergeCell ref="DS47:EG47"/>
    <mergeCell ref="B46:AI46"/>
    <mergeCell ref="AJ46:AS46"/>
    <mergeCell ref="AT46:BI46"/>
    <mergeCell ref="BJ46:BX46"/>
    <mergeCell ref="BY46:CM46"/>
    <mergeCell ref="CN46:DC46"/>
    <mergeCell ref="DD44:DR44"/>
    <mergeCell ref="DS44:EG44"/>
    <mergeCell ref="B45:AI45"/>
    <mergeCell ref="AJ45:AS45"/>
    <mergeCell ref="AT45:BI45"/>
    <mergeCell ref="BJ45:BX45"/>
    <mergeCell ref="BY45:CM45"/>
    <mergeCell ref="CN45:DC45"/>
    <mergeCell ref="DD45:DR45"/>
    <mergeCell ref="DS45:EG45"/>
    <mergeCell ref="B44:AI44"/>
    <mergeCell ref="AJ44:AS44"/>
    <mergeCell ref="AT44:BI44"/>
    <mergeCell ref="BJ44:BX44"/>
    <mergeCell ref="BY44:CM44"/>
    <mergeCell ref="CN44:DC44"/>
    <mergeCell ref="DD42:DR42"/>
    <mergeCell ref="DS42:EG42"/>
    <mergeCell ref="B43:AI43"/>
    <mergeCell ref="AJ43:AS43"/>
    <mergeCell ref="AT43:BI43"/>
    <mergeCell ref="BJ43:BX43"/>
    <mergeCell ref="BY43:CM43"/>
    <mergeCell ref="CN43:DC43"/>
    <mergeCell ref="DD43:DR43"/>
    <mergeCell ref="DS43:EG43"/>
    <mergeCell ref="B42:AI42"/>
    <mergeCell ref="AJ42:AS42"/>
    <mergeCell ref="AT42:BI42"/>
    <mergeCell ref="BJ42:BX42"/>
    <mergeCell ref="BY42:CM42"/>
    <mergeCell ref="CN42:DC42"/>
    <mergeCell ref="DD40:DR40"/>
    <mergeCell ref="DS40:EG40"/>
    <mergeCell ref="B41:AI41"/>
    <mergeCell ref="AJ41:AS41"/>
    <mergeCell ref="AT41:BI41"/>
    <mergeCell ref="BJ41:BX41"/>
    <mergeCell ref="BY41:CM41"/>
    <mergeCell ref="CN41:DC41"/>
    <mergeCell ref="DD41:DR41"/>
    <mergeCell ref="DS41:EG41"/>
    <mergeCell ref="B40:AI40"/>
    <mergeCell ref="AJ40:AS40"/>
    <mergeCell ref="AT40:BI40"/>
    <mergeCell ref="BJ40:BX40"/>
    <mergeCell ref="BY40:CM40"/>
    <mergeCell ref="CN40:DC40"/>
    <mergeCell ref="DD38:DR38"/>
    <mergeCell ref="DS38:EG38"/>
    <mergeCell ref="B39:AI39"/>
    <mergeCell ref="AJ39:AS39"/>
    <mergeCell ref="AT39:BI39"/>
    <mergeCell ref="BJ39:BX39"/>
    <mergeCell ref="BY39:CM39"/>
    <mergeCell ref="CN39:DC39"/>
    <mergeCell ref="DD39:DR39"/>
    <mergeCell ref="DS39:EG39"/>
    <mergeCell ref="B38:AI38"/>
    <mergeCell ref="AJ38:AS38"/>
    <mergeCell ref="AT38:BI38"/>
    <mergeCell ref="BJ38:BX38"/>
    <mergeCell ref="BY38:CM38"/>
    <mergeCell ref="CN38:DC38"/>
    <mergeCell ref="DD36:DR36"/>
    <mergeCell ref="DS36:EG36"/>
    <mergeCell ref="B37:AI37"/>
    <mergeCell ref="AJ37:AS37"/>
    <mergeCell ref="AT37:BI37"/>
    <mergeCell ref="BJ37:BX37"/>
    <mergeCell ref="BY37:CM37"/>
    <mergeCell ref="CN37:DC37"/>
    <mergeCell ref="DD37:DR37"/>
    <mergeCell ref="DS37:EG37"/>
    <mergeCell ref="B36:AI36"/>
    <mergeCell ref="AJ36:AS36"/>
    <mergeCell ref="AT36:BI36"/>
    <mergeCell ref="BJ36:BX36"/>
    <mergeCell ref="BY36:CM36"/>
    <mergeCell ref="CN36:DC36"/>
    <mergeCell ref="DD34:DR34"/>
    <mergeCell ref="DS34:EG34"/>
    <mergeCell ref="B35:AI35"/>
    <mergeCell ref="AJ35:AS35"/>
    <mergeCell ref="AT35:BI35"/>
    <mergeCell ref="BJ35:BX35"/>
    <mergeCell ref="BY35:CM35"/>
    <mergeCell ref="CN35:DC35"/>
    <mergeCell ref="DD35:DR35"/>
    <mergeCell ref="DS35:EG35"/>
    <mergeCell ref="B34:AI34"/>
    <mergeCell ref="AJ34:AS34"/>
    <mergeCell ref="AT34:BI34"/>
    <mergeCell ref="BJ34:BX34"/>
    <mergeCell ref="BY34:CM34"/>
    <mergeCell ref="CN34:DC34"/>
    <mergeCell ref="DD32:DR32"/>
    <mergeCell ref="DS32:EG32"/>
    <mergeCell ref="B33:AI33"/>
    <mergeCell ref="AJ33:AS33"/>
    <mergeCell ref="AT33:BI33"/>
    <mergeCell ref="BJ33:BX33"/>
    <mergeCell ref="BY33:CM33"/>
    <mergeCell ref="CN33:DC33"/>
    <mergeCell ref="DD33:DR33"/>
    <mergeCell ref="DS33:EG33"/>
    <mergeCell ref="B32:AI32"/>
    <mergeCell ref="AJ32:AS32"/>
    <mergeCell ref="AT32:BI32"/>
    <mergeCell ref="BJ32:BX32"/>
    <mergeCell ref="BY32:CM32"/>
    <mergeCell ref="CN32:DC32"/>
    <mergeCell ref="DD30:DR30"/>
    <mergeCell ref="DS30:EG30"/>
    <mergeCell ref="B31:AI31"/>
    <mergeCell ref="AJ31:AS31"/>
    <mergeCell ref="AT31:BI31"/>
    <mergeCell ref="BJ31:BX31"/>
    <mergeCell ref="BY31:CM31"/>
    <mergeCell ref="CN31:DC31"/>
    <mergeCell ref="DD31:DR31"/>
    <mergeCell ref="DS31:EG31"/>
    <mergeCell ref="B30:AI30"/>
    <mergeCell ref="AJ30:AS30"/>
    <mergeCell ref="AT30:BI30"/>
    <mergeCell ref="BJ30:BX30"/>
    <mergeCell ref="BY30:CM30"/>
    <mergeCell ref="CN30:DC30"/>
    <mergeCell ref="DD28:DR28"/>
    <mergeCell ref="DS28:EG28"/>
    <mergeCell ref="B29:AI29"/>
    <mergeCell ref="AJ29:AS29"/>
    <mergeCell ref="AT29:BI29"/>
    <mergeCell ref="BJ29:BX29"/>
    <mergeCell ref="BY29:CM29"/>
    <mergeCell ref="CN29:DC29"/>
    <mergeCell ref="DD29:DR29"/>
    <mergeCell ref="DS29:EG29"/>
    <mergeCell ref="B28:AI28"/>
    <mergeCell ref="AJ28:AS28"/>
    <mergeCell ref="AT28:BI28"/>
    <mergeCell ref="BJ28:BX28"/>
    <mergeCell ref="BY28:CM28"/>
    <mergeCell ref="CN28:DC28"/>
    <mergeCell ref="DD26:DR26"/>
    <mergeCell ref="DS26:EG26"/>
    <mergeCell ref="B27:AI27"/>
    <mergeCell ref="AJ27:AS27"/>
    <mergeCell ref="AT27:BI27"/>
    <mergeCell ref="BJ27:BX27"/>
    <mergeCell ref="BY27:CM27"/>
    <mergeCell ref="CN27:DC27"/>
    <mergeCell ref="DD27:DR27"/>
    <mergeCell ref="DS27:EG27"/>
    <mergeCell ref="B26:AI26"/>
    <mergeCell ref="AJ26:AS26"/>
    <mergeCell ref="AT26:BI26"/>
    <mergeCell ref="BJ26:BX26"/>
    <mergeCell ref="BY26:CM26"/>
    <mergeCell ref="CN26:DC26"/>
    <mergeCell ref="DD24:DR24"/>
    <mergeCell ref="DS24:EG24"/>
    <mergeCell ref="B25:AI25"/>
    <mergeCell ref="AJ25:AS25"/>
    <mergeCell ref="AT25:BI25"/>
    <mergeCell ref="BJ25:BX25"/>
    <mergeCell ref="BY25:CM25"/>
    <mergeCell ref="CN25:DC25"/>
    <mergeCell ref="DD25:DR25"/>
    <mergeCell ref="DS25:EG25"/>
    <mergeCell ref="B24:AI24"/>
    <mergeCell ref="AJ24:AS24"/>
    <mergeCell ref="AT24:BI24"/>
    <mergeCell ref="BJ24:BX24"/>
    <mergeCell ref="BY24:CM24"/>
    <mergeCell ref="CN24:DC24"/>
    <mergeCell ref="DD22:DR22"/>
    <mergeCell ref="DS22:EG22"/>
    <mergeCell ref="B23:AI23"/>
    <mergeCell ref="AJ23:AS23"/>
    <mergeCell ref="AT23:BI23"/>
    <mergeCell ref="BJ23:BX23"/>
    <mergeCell ref="BY23:CM23"/>
    <mergeCell ref="CN23:DC23"/>
    <mergeCell ref="DD23:DR23"/>
    <mergeCell ref="DS23:EG23"/>
    <mergeCell ref="B22:AI22"/>
    <mergeCell ref="AJ22:AS22"/>
    <mergeCell ref="AT22:BI22"/>
    <mergeCell ref="BJ22:BX22"/>
    <mergeCell ref="BY22:CM22"/>
    <mergeCell ref="CN22:DC22"/>
    <mergeCell ref="DD20:DR20"/>
    <mergeCell ref="DS20:EG20"/>
    <mergeCell ref="B21:AI21"/>
    <mergeCell ref="AJ21:AS21"/>
    <mergeCell ref="AT21:BI21"/>
    <mergeCell ref="BJ21:BX21"/>
    <mergeCell ref="BY21:CM21"/>
    <mergeCell ref="CN21:DC21"/>
    <mergeCell ref="DD21:DR21"/>
    <mergeCell ref="DS21:EG21"/>
    <mergeCell ref="B20:AI20"/>
    <mergeCell ref="AJ20:AS20"/>
    <mergeCell ref="AT20:BI20"/>
    <mergeCell ref="BJ20:BX20"/>
    <mergeCell ref="BY20:CM20"/>
    <mergeCell ref="CN20:DC20"/>
    <mergeCell ref="DD18:DR18"/>
    <mergeCell ref="DS18:EG18"/>
    <mergeCell ref="B19:AI19"/>
    <mergeCell ref="AJ19:AS19"/>
    <mergeCell ref="AT19:BI19"/>
    <mergeCell ref="BJ19:BX19"/>
    <mergeCell ref="BY19:CM19"/>
    <mergeCell ref="CN19:DC19"/>
    <mergeCell ref="DD19:DR19"/>
    <mergeCell ref="DS19:EG19"/>
    <mergeCell ref="B18:AI18"/>
    <mergeCell ref="AJ18:AS18"/>
    <mergeCell ref="AT18:BI18"/>
    <mergeCell ref="BJ18:BX18"/>
    <mergeCell ref="BY18:CM18"/>
    <mergeCell ref="CN18:DC18"/>
    <mergeCell ref="DD16:DR16"/>
    <mergeCell ref="DS16:EG16"/>
    <mergeCell ref="B17:AI17"/>
    <mergeCell ref="AJ17:AS17"/>
    <mergeCell ref="AT17:BI17"/>
    <mergeCell ref="BJ17:BX17"/>
    <mergeCell ref="BY17:CM17"/>
    <mergeCell ref="CN17:DC17"/>
    <mergeCell ref="DD17:DR17"/>
    <mergeCell ref="DS17:EG17"/>
    <mergeCell ref="B16:AI16"/>
    <mergeCell ref="AJ16:AS16"/>
    <mergeCell ref="AT16:BI16"/>
    <mergeCell ref="BJ16:BX16"/>
    <mergeCell ref="BY16:CM16"/>
    <mergeCell ref="CN16:DC16"/>
    <mergeCell ref="DD14:DR14"/>
    <mergeCell ref="DS14:EG14"/>
    <mergeCell ref="B15:AI15"/>
    <mergeCell ref="AJ15:AS15"/>
    <mergeCell ref="AT15:BI15"/>
    <mergeCell ref="BJ15:BX15"/>
    <mergeCell ref="BY15:CM15"/>
    <mergeCell ref="CN15:DC15"/>
    <mergeCell ref="DD15:DR15"/>
    <mergeCell ref="DS15:EG15"/>
    <mergeCell ref="B14:AI14"/>
    <mergeCell ref="AJ14:AS14"/>
    <mergeCell ref="AT14:BI14"/>
    <mergeCell ref="BJ14:BX14"/>
    <mergeCell ref="BY14:CM14"/>
    <mergeCell ref="CN14:DC14"/>
    <mergeCell ref="DD12:DR12"/>
    <mergeCell ref="DS12:EG12"/>
    <mergeCell ref="B13:AI13"/>
    <mergeCell ref="AJ13:AS13"/>
    <mergeCell ref="AT13:BI13"/>
    <mergeCell ref="BJ13:BX13"/>
    <mergeCell ref="BY13:CM13"/>
    <mergeCell ref="CN13:DC13"/>
    <mergeCell ref="DD13:DR13"/>
    <mergeCell ref="DS13:EG13"/>
    <mergeCell ref="B12:AI12"/>
    <mergeCell ref="AJ12:AS12"/>
    <mergeCell ref="AT12:BI12"/>
    <mergeCell ref="BJ12:BX12"/>
    <mergeCell ref="BY12:CM12"/>
    <mergeCell ref="CN12:DC12"/>
    <mergeCell ref="DD10:DR10"/>
    <mergeCell ref="DS10:EG10"/>
    <mergeCell ref="B11:AI11"/>
    <mergeCell ref="AJ11:AS11"/>
    <mergeCell ref="AT11:BI11"/>
    <mergeCell ref="BJ11:BX11"/>
    <mergeCell ref="BY11:CM11"/>
    <mergeCell ref="CN11:DC11"/>
    <mergeCell ref="DD11:DR11"/>
    <mergeCell ref="DS11:EG11"/>
    <mergeCell ref="B10:AI10"/>
    <mergeCell ref="AJ10:AS10"/>
    <mergeCell ref="AT10:BI10"/>
    <mergeCell ref="BJ10:BX10"/>
    <mergeCell ref="BY10:CM10"/>
    <mergeCell ref="CN10:DC10"/>
    <mergeCell ref="DD8:DR8"/>
    <mergeCell ref="DS8:EG8"/>
    <mergeCell ref="B9:AI9"/>
    <mergeCell ref="AJ9:AS9"/>
    <mergeCell ref="AT9:BI9"/>
    <mergeCell ref="BJ9:BX9"/>
    <mergeCell ref="BY9:CM9"/>
    <mergeCell ref="CN9:DC9"/>
    <mergeCell ref="DD9:DR9"/>
    <mergeCell ref="DS9:EG9"/>
    <mergeCell ref="A8:AI8"/>
    <mergeCell ref="AJ8:AS8"/>
    <mergeCell ref="AT8:BI8"/>
    <mergeCell ref="BJ8:BX8"/>
    <mergeCell ref="BY8:CM8"/>
    <mergeCell ref="CN8:DC8"/>
    <mergeCell ref="A4:AI7"/>
    <mergeCell ref="AJ4:AS7"/>
    <mergeCell ref="AT4:BI7"/>
    <mergeCell ref="BJ4:EG4"/>
    <mergeCell ref="BJ5:BX7"/>
    <mergeCell ref="BY5:EG5"/>
    <mergeCell ref="BY6:CM7"/>
    <mergeCell ref="CN6:DC7"/>
    <mergeCell ref="DD6:DR7"/>
    <mergeCell ref="DS6:EG7"/>
    <mergeCell ref="B1:EG1"/>
    <mergeCell ref="AW2:CB2"/>
    <mergeCell ref="CC2:CF2"/>
    <mergeCell ref="CG2:CJ2"/>
    <mergeCell ref="AW3:CB3"/>
    <mergeCell ref="CC3:CF3"/>
    <mergeCell ref="CG3:CJ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rowBreaks count="1" manualBreakCount="1">
    <brk id="36" max="1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"/>
  <sheetViews>
    <sheetView zoomScalePageLayoutView="0" workbookViewId="0" topLeftCell="A10">
      <selection activeCell="L18" sqref="L18"/>
    </sheetView>
  </sheetViews>
  <sheetFormatPr defaultColWidth="9.00390625" defaultRowHeight="12.75"/>
  <cols>
    <col min="1" max="1" width="18.50390625" style="0" customWidth="1"/>
    <col min="2" max="2" width="7.00390625" style="0" customWidth="1"/>
    <col min="3" max="3" width="7.875" style="0" customWidth="1"/>
    <col min="4" max="4" width="10.125" style="0" customWidth="1"/>
    <col min="5" max="7" width="10.00390625" style="0" customWidth="1"/>
    <col min="8" max="8" width="9.625" style="0" customWidth="1"/>
    <col min="9" max="9" width="9.875" style="0" customWidth="1"/>
    <col min="10" max="10" width="10.125" style="0" customWidth="1"/>
    <col min="11" max="11" width="9.625" style="0" customWidth="1"/>
    <col min="12" max="12" width="10.625" style="0" customWidth="1"/>
  </cols>
  <sheetData>
    <row r="1" spans="1:12" ht="18">
      <c r="A1" s="170" t="s">
        <v>154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1" ht="18">
      <c r="A2" s="170" t="s">
        <v>144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55" customFormat="1" ht="18">
      <c r="A3" s="172" t="s">
        <v>272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ht="18">
      <c r="A4" s="5"/>
    </row>
    <row r="5" spans="1:12" ht="37.5" customHeight="1">
      <c r="A5" s="168" t="s">
        <v>55</v>
      </c>
      <c r="B5" s="168" t="s">
        <v>75</v>
      </c>
      <c r="C5" s="168" t="s">
        <v>145</v>
      </c>
      <c r="D5" s="168" t="s">
        <v>146</v>
      </c>
      <c r="E5" s="168"/>
      <c r="F5" s="168"/>
      <c r="G5" s="168"/>
      <c r="H5" s="168"/>
      <c r="I5" s="168"/>
      <c r="J5" s="168"/>
      <c r="K5" s="168"/>
      <c r="L5" s="168"/>
    </row>
    <row r="6" spans="1:12" ht="15" customHeight="1">
      <c r="A6" s="168"/>
      <c r="B6" s="168"/>
      <c r="C6" s="168"/>
      <c r="D6" s="168" t="s">
        <v>147</v>
      </c>
      <c r="E6" s="168"/>
      <c r="F6" s="168"/>
      <c r="G6" s="168" t="s">
        <v>3</v>
      </c>
      <c r="H6" s="168"/>
      <c r="I6" s="168"/>
      <c r="J6" s="168"/>
      <c r="K6" s="168"/>
      <c r="L6" s="168"/>
    </row>
    <row r="7" spans="1:12" ht="102" customHeight="1">
      <c r="A7" s="168"/>
      <c r="B7" s="168"/>
      <c r="C7" s="168"/>
      <c r="D7" s="168"/>
      <c r="E7" s="168"/>
      <c r="F7" s="168"/>
      <c r="G7" s="169" t="s">
        <v>148</v>
      </c>
      <c r="H7" s="169"/>
      <c r="I7" s="169"/>
      <c r="J7" s="169" t="s">
        <v>149</v>
      </c>
      <c r="K7" s="169"/>
      <c r="L7" s="169"/>
    </row>
    <row r="8" spans="1:12" s="55" customFormat="1" ht="66" customHeight="1">
      <c r="A8" s="168"/>
      <c r="B8" s="168"/>
      <c r="C8" s="168"/>
      <c r="D8" s="62" t="s">
        <v>269</v>
      </c>
      <c r="E8" s="62" t="s">
        <v>270</v>
      </c>
      <c r="F8" s="62" t="s">
        <v>271</v>
      </c>
      <c r="G8" s="62" t="s">
        <v>269</v>
      </c>
      <c r="H8" s="62" t="s">
        <v>270</v>
      </c>
      <c r="I8" s="62" t="s">
        <v>271</v>
      </c>
      <c r="J8" s="62" t="s">
        <v>269</v>
      </c>
      <c r="K8" s="62" t="s">
        <v>270</v>
      </c>
      <c r="L8" s="62" t="s">
        <v>271</v>
      </c>
    </row>
    <row r="9" spans="1:12" ht="13.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ht="67.5" customHeight="1">
      <c r="A10" s="6" t="s">
        <v>150</v>
      </c>
      <c r="B10" s="7">
        <v>1</v>
      </c>
      <c r="C10" s="7" t="s">
        <v>151</v>
      </c>
      <c r="D10" s="17">
        <f>G10+J10</f>
        <v>6738963.04</v>
      </c>
      <c r="E10" s="17">
        <f>H10+K10</f>
        <v>6533500</v>
      </c>
      <c r="F10" s="17">
        <f>I10+L10</f>
        <v>6425600</v>
      </c>
      <c r="G10" s="17">
        <f aca="true" t="shared" si="0" ref="G10:L10">G11+G15</f>
        <v>1638900</v>
      </c>
      <c r="H10" s="17">
        <f t="shared" si="0"/>
        <v>1433500</v>
      </c>
      <c r="I10" s="17">
        <f t="shared" si="0"/>
        <v>1325600</v>
      </c>
      <c r="J10" s="17">
        <f t="shared" si="0"/>
        <v>5100063.04</v>
      </c>
      <c r="K10" s="17">
        <f t="shared" si="0"/>
        <v>5100000</v>
      </c>
      <c r="L10" s="17">
        <f t="shared" si="0"/>
        <v>5100000</v>
      </c>
    </row>
    <row r="11" spans="1:12" ht="75" customHeight="1">
      <c r="A11" s="6" t="s">
        <v>152</v>
      </c>
      <c r="B11" s="7">
        <v>1001</v>
      </c>
      <c r="C11" s="7" t="s">
        <v>151</v>
      </c>
      <c r="D11" s="17">
        <f>G11+J11</f>
        <v>0</v>
      </c>
      <c r="E11" s="17">
        <f aca="true" t="shared" si="1" ref="E11:F15">H11+K11</f>
        <v>0</v>
      </c>
      <c r="F11" s="17">
        <f t="shared" si="1"/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13.5">
      <c r="A12" s="6" t="s">
        <v>160</v>
      </c>
      <c r="B12" s="7" t="s">
        <v>9</v>
      </c>
      <c r="C12" s="7"/>
      <c r="D12" s="17"/>
      <c r="E12" s="17"/>
      <c r="F12" s="17"/>
      <c r="G12" s="18"/>
      <c r="H12" s="18"/>
      <c r="I12" s="18"/>
      <c r="J12" s="18"/>
      <c r="K12" s="18"/>
      <c r="L12" s="18"/>
    </row>
    <row r="13" spans="1:12" ht="13.5">
      <c r="A13" s="6" t="s">
        <v>158</v>
      </c>
      <c r="B13" s="7">
        <v>1002</v>
      </c>
      <c r="C13" s="7"/>
      <c r="D13" s="17">
        <f>G13+J13</f>
        <v>0</v>
      </c>
      <c r="E13" s="17">
        <f t="shared" si="1"/>
        <v>0</v>
      </c>
      <c r="F13" s="17">
        <f t="shared" si="1"/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13.5">
      <c r="A14" s="6" t="s">
        <v>159</v>
      </c>
      <c r="B14" s="8">
        <v>1003</v>
      </c>
      <c r="C14" s="6"/>
      <c r="D14" s="17">
        <f>G14+J14</f>
        <v>0</v>
      </c>
      <c r="E14" s="17">
        <f t="shared" si="1"/>
        <v>0</v>
      </c>
      <c r="F14" s="17">
        <f t="shared" si="1"/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ht="54.75">
      <c r="A15" s="9" t="s">
        <v>153</v>
      </c>
      <c r="B15" s="10">
        <v>2001</v>
      </c>
      <c r="C15" s="63">
        <v>2019</v>
      </c>
      <c r="D15" s="17">
        <f>G15+J15</f>
        <v>6738963.04</v>
      </c>
      <c r="E15" s="17">
        <f t="shared" si="1"/>
        <v>6533500</v>
      </c>
      <c r="F15" s="17">
        <f t="shared" si="1"/>
        <v>6425600</v>
      </c>
      <c r="G15" s="17">
        <f aca="true" t="shared" si="2" ref="G15:L15">G17+G18+G19</f>
        <v>1638900</v>
      </c>
      <c r="H15" s="17">
        <f t="shared" si="2"/>
        <v>1433500</v>
      </c>
      <c r="I15" s="17">
        <f t="shared" si="2"/>
        <v>1325600</v>
      </c>
      <c r="J15" s="17">
        <f t="shared" si="2"/>
        <v>5100063.04</v>
      </c>
      <c r="K15" s="17">
        <f t="shared" si="2"/>
        <v>5100000</v>
      </c>
      <c r="L15" s="17">
        <f t="shared" si="2"/>
        <v>5100000</v>
      </c>
    </row>
    <row r="16" spans="1:12" ht="13.5">
      <c r="A16" s="6" t="s">
        <v>160</v>
      </c>
      <c r="B16" s="7" t="s">
        <v>9</v>
      </c>
      <c r="C16" s="64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27">
      <c r="A17" s="19" t="s">
        <v>257</v>
      </c>
      <c r="B17" s="7">
        <v>2002</v>
      </c>
      <c r="C17" s="64">
        <v>2019</v>
      </c>
      <c r="D17" s="17">
        <f>G17+J17</f>
        <v>6738963.04</v>
      </c>
      <c r="E17" s="17">
        <f>H17+K17</f>
        <v>6533500</v>
      </c>
      <c r="F17" s="17">
        <f>I17+L17</f>
        <v>6425600</v>
      </c>
      <c r="G17" s="20">
        <v>1638900</v>
      </c>
      <c r="H17" s="20">
        <v>1433500</v>
      </c>
      <c r="I17" s="20">
        <v>1325600</v>
      </c>
      <c r="J17" s="20">
        <v>5100063.04</v>
      </c>
      <c r="K17" s="17">
        <v>5100000</v>
      </c>
      <c r="L17" s="17">
        <v>5100000</v>
      </c>
    </row>
    <row r="18" spans="1:12" ht="13.5">
      <c r="A18" s="6"/>
      <c r="B18" s="7">
        <v>2003</v>
      </c>
      <c r="C18" s="1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3.5">
      <c r="A19" s="6"/>
      <c r="B19" s="7">
        <v>2004</v>
      </c>
      <c r="C19" s="11"/>
      <c r="D19" s="21"/>
      <c r="E19" s="21"/>
      <c r="F19" s="21"/>
      <c r="G19" s="21"/>
      <c r="H19" s="21"/>
      <c r="I19" s="21"/>
      <c r="J19" s="21"/>
      <c r="K19" s="21"/>
      <c r="L19" s="21"/>
    </row>
  </sheetData>
  <sheetProtection/>
  <mergeCells count="11">
    <mergeCell ref="D6:F7"/>
    <mergeCell ref="G6:L6"/>
    <mergeCell ref="G7:I7"/>
    <mergeCell ref="J7:L7"/>
    <mergeCell ref="A1:L1"/>
    <mergeCell ref="A2:K2"/>
    <mergeCell ref="A3:K3"/>
    <mergeCell ref="A5:A8"/>
    <mergeCell ref="B5:B8"/>
    <mergeCell ref="C5:C8"/>
    <mergeCell ref="D5:L5"/>
  </mergeCells>
  <hyperlinks>
    <hyperlink ref="G7" r:id="rId1" display="consultantplus://offline/ref=1ED9A6378D5B1E1273F9CE30E7D8B87858BF8291BFF1D915FAF880D11900kAJ"/>
    <hyperlink ref="J7" r:id="rId2" display="consultantplus://offline/ref=1ED9A6378D5B1E1273F9CE30E7D8B87858BE8790B8F7D915FAF880D11900kAJ"/>
  </hyperlinks>
  <printOptions/>
  <pageMargins left="0.3937007874015748" right="0" top="0" bottom="0" header="0.31496062992125984" footer="0.31496062992125984"/>
  <pageSetup horizontalDpi="600" verticalDpi="600" orientation="portrait" paperSize="9" scale="7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Q33"/>
  <sheetViews>
    <sheetView view="pageBreakPreview" zoomScaleSheetLayoutView="100" zoomScalePageLayoutView="0" workbookViewId="0" topLeftCell="A16">
      <selection activeCell="D34" sqref="D34"/>
    </sheetView>
  </sheetViews>
  <sheetFormatPr defaultColWidth="0.875" defaultRowHeight="12.75"/>
  <cols>
    <col min="1" max="46" width="0.875" style="23" customWidth="1"/>
    <col min="47" max="56" width="0.37109375" style="23" customWidth="1"/>
    <col min="57" max="58" width="0.5" style="23" customWidth="1"/>
    <col min="59" max="89" width="0.875" style="23" customWidth="1"/>
    <col min="90" max="90" width="0.37109375" style="23" customWidth="1"/>
    <col min="91" max="96" width="0.875" style="23" customWidth="1"/>
    <col min="97" max="99" width="0.5" style="23" customWidth="1"/>
    <col min="100" max="105" width="0.875" style="23" customWidth="1"/>
    <col min="106" max="106" width="0.6171875" style="23" customWidth="1"/>
    <col min="107" max="16384" width="0.875" style="23" customWidth="1"/>
  </cols>
  <sheetData>
    <row r="1" spans="2:116" s="37" customFormat="1" ht="32.25" customHeight="1">
      <c r="B1" s="175" t="s">
        <v>143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58"/>
    </row>
    <row r="2" spans="2:115" s="38" customFormat="1" ht="13.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33"/>
      <c r="AM2" s="33"/>
      <c r="AN2" s="39" t="s">
        <v>54</v>
      </c>
      <c r="AO2" s="139" t="s">
        <v>268</v>
      </c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40">
        <v>20</v>
      </c>
      <c r="BV2" s="140"/>
      <c r="BW2" s="140"/>
      <c r="BX2" s="140"/>
      <c r="BY2" s="141" t="s">
        <v>267</v>
      </c>
      <c r="BZ2" s="141"/>
      <c r="CA2" s="141"/>
      <c r="CB2" s="141"/>
      <c r="CC2" s="33" t="s">
        <v>1</v>
      </c>
      <c r="CD2" s="33"/>
      <c r="CE2" s="33"/>
      <c r="CF2" s="40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</row>
    <row r="3" s="38" customFormat="1" ht="12.75"/>
    <row r="4" spans="1:116" s="38" customFormat="1" ht="27.75" customHeight="1">
      <c r="A4" s="160" t="s">
        <v>55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T4" s="160" t="s">
        <v>75</v>
      </c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2"/>
      <c r="BU4" s="160" t="s">
        <v>76</v>
      </c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2"/>
    </row>
    <row r="5" spans="1:116" s="38" customFormat="1" ht="15" customHeight="1">
      <c r="A5" s="201">
        <v>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3"/>
      <c r="AT5" s="201">
        <v>2</v>
      </c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3"/>
      <c r="BU5" s="201">
        <v>3</v>
      </c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3"/>
    </row>
    <row r="6" spans="1:116" s="46" customFormat="1" ht="15" customHeight="1">
      <c r="A6" s="45"/>
      <c r="B6" s="207" t="s">
        <v>71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8"/>
      <c r="AT6" s="189" t="s">
        <v>77</v>
      </c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1"/>
      <c r="BU6" s="183">
        <v>0</v>
      </c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5"/>
    </row>
    <row r="7" spans="1:116" s="44" customFormat="1" ht="15" customHeight="1">
      <c r="A7" s="57"/>
      <c r="B7" s="207" t="s">
        <v>72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8"/>
      <c r="AT7" s="189" t="s">
        <v>78</v>
      </c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1"/>
      <c r="BU7" s="183">
        <v>0</v>
      </c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5"/>
    </row>
    <row r="8" spans="1:116" s="44" customFormat="1" ht="15" customHeight="1">
      <c r="A8" s="57"/>
      <c r="B8" s="207" t="s">
        <v>79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8"/>
      <c r="AT8" s="189" t="s">
        <v>80</v>
      </c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1"/>
      <c r="BU8" s="183">
        <v>0</v>
      </c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5"/>
    </row>
    <row r="9" spans="1:116" s="44" customFormat="1" ht="15" customHeight="1">
      <c r="A9" s="57"/>
      <c r="B9" s="207" t="s">
        <v>81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8"/>
      <c r="AT9" s="189" t="s">
        <v>82</v>
      </c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1"/>
      <c r="BU9" s="183">
        <v>0</v>
      </c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5"/>
    </row>
    <row r="10" s="38" customFormat="1" ht="12.75"/>
    <row r="11" spans="1:116" s="37" customFormat="1" ht="12.75">
      <c r="A11" s="209" t="s">
        <v>83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</row>
    <row r="12" s="38" customFormat="1" ht="12.75"/>
    <row r="13" spans="1:116" s="38" customFormat="1" ht="27.75" customHeight="1">
      <c r="A13" s="204" t="s">
        <v>55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6"/>
      <c r="AT13" s="204" t="s">
        <v>75</v>
      </c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6"/>
      <c r="BU13" s="186" t="s">
        <v>76</v>
      </c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8"/>
    </row>
    <row r="14" spans="1:116" s="38" customFormat="1" ht="15" customHeight="1">
      <c r="A14" s="201">
        <v>1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3"/>
      <c r="AT14" s="201">
        <v>2</v>
      </c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3"/>
      <c r="BU14" s="201">
        <v>3</v>
      </c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3"/>
    </row>
    <row r="15" spans="1:116" s="46" customFormat="1" ht="15" customHeight="1">
      <c r="A15" s="45"/>
      <c r="B15" s="207" t="s">
        <v>84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8"/>
      <c r="AT15" s="189" t="s">
        <v>77</v>
      </c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1"/>
      <c r="BU15" s="122">
        <v>0</v>
      </c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4"/>
    </row>
    <row r="16" spans="1:121" s="46" customFormat="1" ht="52.5" customHeight="1">
      <c r="A16" s="198" t="s">
        <v>137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200"/>
      <c r="AT16" s="192" t="s">
        <v>78</v>
      </c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4"/>
      <c r="BU16" s="195">
        <v>0</v>
      </c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7"/>
      <c r="DM16" s="47"/>
      <c r="DN16" s="47"/>
      <c r="DO16" s="48"/>
      <c r="DP16" s="48"/>
      <c r="DQ16" s="48"/>
    </row>
    <row r="17" spans="1:116" s="44" customFormat="1" ht="27.75" customHeight="1">
      <c r="A17" s="57"/>
      <c r="B17" s="199" t="s">
        <v>85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200"/>
      <c r="AT17" s="130" t="s">
        <v>80</v>
      </c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22">
        <v>0</v>
      </c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4"/>
    </row>
    <row r="18" s="38" customFormat="1" ht="12.75"/>
    <row r="19" s="38" customFormat="1" ht="12.75"/>
    <row r="20" spans="2:48" s="38" customFormat="1" ht="12.75" customHeight="1">
      <c r="B20" s="44" t="s">
        <v>140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</row>
    <row r="21" spans="2:114" s="38" customFormat="1" ht="12.75" customHeight="1">
      <c r="B21" s="44" t="s">
        <v>86</v>
      </c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 t="s">
        <v>252</v>
      </c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</row>
    <row r="22" spans="2:114" s="50" customFormat="1" ht="12.75" customHeight="1">
      <c r="B22" s="51"/>
      <c r="BP22" s="182" t="s">
        <v>4</v>
      </c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 t="s">
        <v>5</v>
      </c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</row>
    <row r="23" spans="2:114" s="38" customFormat="1" ht="12.75">
      <c r="B23" s="44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</row>
    <row r="24" spans="2:114" s="38" customFormat="1" ht="12.75">
      <c r="B24" s="44" t="s">
        <v>141</v>
      </c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</row>
    <row r="25" spans="2:114" s="38" customFormat="1" ht="12.75">
      <c r="B25" s="44" t="s">
        <v>135</v>
      </c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 t="s">
        <v>253</v>
      </c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</row>
    <row r="26" spans="2:114" s="50" customFormat="1" ht="12.75" customHeight="1">
      <c r="B26" s="44"/>
      <c r="BP26" s="182" t="s">
        <v>4</v>
      </c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 t="s">
        <v>5</v>
      </c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</row>
    <row r="27" spans="2:114" s="38" customFormat="1" ht="12.75" customHeight="1">
      <c r="B27" s="44"/>
      <c r="AR27" s="174" t="s">
        <v>15</v>
      </c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</row>
    <row r="28" spans="2:114" s="38" customFormat="1" ht="12.75" customHeight="1">
      <c r="B28" s="44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</row>
    <row r="29" spans="2:114" s="38" customFormat="1" ht="12.75">
      <c r="B29" s="38" t="s">
        <v>12</v>
      </c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 t="s">
        <v>273</v>
      </c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</row>
    <row r="30" spans="68:114" s="50" customFormat="1" ht="12.75" customHeight="1">
      <c r="BP30" s="182" t="s">
        <v>4</v>
      </c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 t="s">
        <v>5</v>
      </c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</row>
    <row r="31" spans="2:23" s="38" customFormat="1" ht="12.75">
      <c r="B31" s="38" t="s">
        <v>49</v>
      </c>
      <c r="G31" s="176" t="s">
        <v>258</v>
      </c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53"/>
      <c r="V31" s="53"/>
      <c r="W31" s="53"/>
    </row>
    <row r="32" spans="1:26" s="38" customFormat="1" ht="9" customHeight="1">
      <c r="A32" s="56"/>
      <c r="U32" s="53"/>
      <c r="V32" s="53"/>
      <c r="W32" s="56"/>
      <c r="X32" s="56"/>
      <c r="Y32" s="56"/>
      <c r="Z32" s="56"/>
    </row>
    <row r="33" spans="3:43" s="38" customFormat="1" ht="12.75">
      <c r="C33" s="54" t="s">
        <v>0</v>
      </c>
      <c r="D33" s="177" t="s">
        <v>274</v>
      </c>
      <c r="E33" s="177"/>
      <c r="F33" s="177"/>
      <c r="G33" s="177"/>
      <c r="H33" s="38" t="s">
        <v>0</v>
      </c>
      <c r="K33" s="177" t="s">
        <v>266</v>
      </c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8">
        <v>20</v>
      </c>
      <c r="AH33" s="178"/>
      <c r="AI33" s="178"/>
      <c r="AJ33" s="178"/>
      <c r="AK33" s="179" t="s">
        <v>267</v>
      </c>
      <c r="AL33" s="179"/>
      <c r="AM33" s="179"/>
      <c r="AN33" s="179"/>
      <c r="AO33" s="180" t="s">
        <v>1</v>
      </c>
      <c r="AP33" s="180"/>
      <c r="AQ33" s="180"/>
    </row>
    <row r="34" ht="3" customHeight="1"/>
  </sheetData>
  <sheetProtection/>
  <mergeCells count="57">
    <mergeCell ref="B15:AS15"/>
    <mergeCell ref="AT15:BT15"/>
    <mergeCell ref="A11:DL11"/>
    <mergeCell ref="BU5:DL5"/>
    <mergeCell ref="AT7:BT7"/>
    <mergeCell ref="B6:AS6"/>
    <mergeCell ref="AT6:BT6"/>
    <mergeCell ref="AT5:BT5"/>
    <mergeCell ref="A5:AS5"/>
    <mergeCell ref="B7:AS7"/>
    <mergeCell ref="B8:AS8"/>
    <mergeCell ref="BU2:BX2"/>
    <mergeCell ref="K33:AF33"/>
    <mergeCell ref="BU7:DL7"/>
    <mergeCell ref="AT4:BT4"/>
    <mergeCell ref="BU4:DL4"/>
    <mergeCell ref="A4:AS4"/>
    <mergeCell ref="BU6:DL6"/>
    <mergeCell ref="BU15:DL15"/>
    <mergeCell ref="B17:AS17"/>
    <mergeCell ref="A14:AS14"/>
    <mergeCell ref="AT14:BT14"/>
    <mergeCell ref="BU14:DL14"/>
    <mergeCell ref="A13:AS13"/>
    <mergeCell ref="AT13:BT13"/>
    <mergeCell ref="B9:AS9"/>
    <mergeCell ref="AT9:BT9"/>
    <mergeCell ref="AO2:BT2"/>
    <mergeCell ref="AT8:BT8"/>
    <mergeCell ref="BU8:DL8"/>
    <mergeCell ref="BP25:CG25"/>
    <mergeCell ref="CH25:DJ25"/>
    <mergeCell ref="AT17:BT17"/>
    <mergeCell ref="AT16:BT16"/>
    <mergeCell ref="BU16:DL16"/>
    <mergeCell ref="A16:AS16"/>
    <mergeCell ref="BY2:CB2"/>
    <mergeCell ref="CH30:DJ30"/>
    <mergeCell ref="BP26:CG26"/>
    <mergeCell ref="CH26:DJ26"/>
    <mergeCell ref="BU9:DL9"/>
    <mergeCell ref="BP21:CG21"/>
    <mergeCell ref="CH21:DJ21"/>
    <mergeCell ref="BP22:CG22"/>
    <mergeCell ref="CH22:DJ22"/>
    <mergeCell ref="BU17:DL17"/>
    <mergeCell ref="BU13:DL13"/>
    <mergeCell ref="AR27:BE27"/>
    <mergeCell ref="B1:DK1"/>
    <mergeCell ref="G31:T31"/>
    <mergeCell ref="D33:G33"/>
    <mergeCell ref="AG33:AJ33"/>
    <mergeCell ref="AK33:AN33"/>
    <mergeCell ref="AO33:AQ33"/>
    <mergeCell ref="BP29:CG29"/>
    <mergeCell ref="CH29:DJ29"/>
    <mergeCell ref="BP30:CG3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Сотрудник</cp:lastModifiedBy>
  <cp:lastPrinted>2019-03-29T10:30:53Z</cp:lastPrinted>
  <dcterms:created xsi:type="dcterms:W3CDTF">2010-11-26T07:12:57Z</dcterms:created>
  <dcterms:modified xsi:type="dcterms:W3CDTF">2019-03-29T10:31:32Z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